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Goričan-knjižnica\Desktop\"/>
    </mc:Choice>
  </mc:AlternateContent>
  <bookViews>
    <workbookView xWindow="0" yWindow="0" windowWidth="28800" windowHeight="12330" firstSheet="2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3" l="1"/>
  <c r="H313" i="7" l="1"/>
  <c r="H312" i="7" s="1"/>
  <c r="H35" i="7" l="1"/>
  <c r="E21" i="8" l="1"/>
  <c r="J334" i="7"/>
  <c r="I334" i="7"/>
  <c r="H334" i="7"/>
  <c r="G334" i="7"/>
  <c r="F334" i="7"/>
  <c r="E334" i="7"/>
  <c r="E72" i="3"/>
  <c r="F72" i="3"/>
  <c r="G72" i="3"/>
  <c r="H72" i="3"/>
  <c r="I72" i="3"/>
  <c r="D72" i="3"/>
  <c r="E42" i="8"/>
  <c r="H55" i="7"/>
  <c r="I160" i="7"/>
  <c r="F160" i="7"/>
  <c r="G160" i="7"/>
  <c r="H160" i="7"/>
  <c r="J160" i="7"/>
  <c r="E160" i="7"/>
  <c r="I251" i="7"/>
  <c r="J251" i="7"/>
  <c r="H249" i="7"/>
  <c r="H248" i="7" s="1"/>
  <c r="I249" i="7"/>
  <c r="J249" i="7"/>
  <c r="H251" i="7"/>
  <c r="I254" i="7"/>
  <c r="J254" i="7"/>
  <c r="H254" i="7"/>
  <c r="I247" i="7" l="1"/>
  <c r="J247" i="7"/>
  <c r="J267" i="7"/>
  <c r="I267" i="7"/>
  <c r="C47" i="8" l="1"/>
  <c r="D47" i="8"/>
  <c r="E47" i="8"/>
  <c r="F47" i="8"/>
  <c r="G47" i="8"/>
  <c r="B47" i="8"/>
  <c r="G69" i="8"/>
  <c r="F54" i="3"/>
  <c r="H329" i="7" l="1"/>
  <c r="H328" i="7" s="1"/>
  <c r="H327" i="7" s="1"/>
  <c r="H323" i="7"/>
  <c r="H321" i="7"/>
  <c r="H317" i="7"/>
  <c r="H311" i="7"/>
  <c r="H307" i="7"/>
  <c r="H306" i="7"/>
  <c r="H304" i="7"/>
  <c r="H302" i="7"/>
  <c r="H301" i="7" s="1"/>
  <c r="H300" i="7" s="1"/>
  <c r="H296" i="7"/>
  <c r="H295" i="7" s="1"/>
  <c r="H294" i="7" s="1"/>
  <c r="H292" i="7"/>
  <c r="H291" i="7" s="1"/>
  <c r="H289" i="7"/>
  <c r="H284" i="7"/>
  <c r="H279" i="7"/>
  <c r="H275" i="7" s="1"/>
  <c r="H276" i="7"/>
  <c r="H273" i="7"/>
  <c r="H271" i="7"/>
  <c r="H269" i="7"/>
  <c r="H268" i="7" s="1"/>
  <c r="H263" i="7"/>
  <c r="H259" i="7"/>
  <c r="H256" i="7"/>
  <c r="H253" i="7" s="1"/>
  <c r="H247" i="7" s="1"/>
  <c r="H243" i="7"/>
  <c r="H242" i="7" s="1"/>
  <c r="H241" i="7" s="1"/>
  <c r="H238" i="7"/>
  <c r="H237" i="7" s="1"/>
  <c r="H235" i="7"/>
  <c r="H234" i="7" s="1"/>
  <c r="H231" i="7"/>
  <c r="H227" i="7"/>
  <c r="H224" i="7"/>
  <c r="H220" i="7"/>
  <c r="H216" i="7"/>
  <c r="H214" i="7"/>
  <c r="H210" i="7"/>
  <c r="H204" i="7"/>
  <c r="H203" i="7" s="1"/>
  <c r="H202" i="7" s="1"/>
  <c r="H199" i="7"/>
  <c r="H194" i="7"/>
  <c r="H189" i="7"/>
  <c r="H186" i="7"/>
  <c r="H180" i="7"/>
  <c r="H176" i="7"/>
  <c r="H175" i="7" s="1"/>
  <c r="H174" i="7" s="1"/>
  <c r="H172" i="7"/>
  <c r="H171" i="7" s="1"/>
  <c r="H169" i="7"/>
  <c r="H168" i="7"/>
  <c r="H166" i="7"/>
  <c r="H156" i="7"/>
  <c r="H154" i="7"/>
  <c r="H151" i="7"/>
  <c r="H150" i="7" s="1"/>
  <c r="H145" i="7"/>
  <c r="H143" i="7"/>
  <c r="H140" i="7"/>
  <c r="H139" i="7" s="1"/>
  <c r="H137" i="7"/>
  <c r="H135" i="7"/>
  <c r="H133" i="7"/>
  <c r="H132" i="7"/>
  <c r="H127" i="7"/>
  <c r="H124" i="7"/>
  <c r="H119" i="7"/>
  <c r="H116" i="7"/>
  <c r="H114" i="7"/>
  <c r="H112" i="7"/>
  <c r="H106" i="7"/>
  <c r="H103" i="7"/>
  <c r="H102" i="7" s="1"/>
  <c r="H100" i="7"/>
  <c r="H98" i="7"/>
  <c r="H96" i="7"/>
  <c r="H90" i="7"/>
  <c r="H87" i="7"/>
  <c r="H84" i="7"/>
  <c r="H82" i="7"/>
  <c r="H80" i="7"/>
  <c r="H74" i="7"/>
  <c r="H73" i="7" s="1"/>
  <c r="H72" i="7" s="1"/>
  <c r="H68" i="7"/>
  <c r="H67" i="7" s="1"/>
  <c r="H66" i="7" s="1"/>
  <c r="H62" i="7"/>
  <c r="H61" i="7" s="1"/>
  <c r="H60" i="7" s="1"/>
  <c r="H56" i="7"/>
  <c r="H54" i="7"/>
  <c r="H49" i="7"/>
  <c r="H46" i="7"/>
  <c r="H43" i="7"/>
  <c r="H42" i="7" s="1"/>
  <c r="H41" i="7" s="1"/>
  <c r="H36" i="7"/>
  <c r="H31" i="7"/>
  <c r="H22" i="7"/>
  <c r="H16" i="7"/>
  <c r="H12" i="7"/>
  <c r="E11" i="5"/>
  <c r="E10" i="5" s="1"/>
  <c r="E46" i="8"/>
  <c r="E44" i="8"/>
  <c r="E39" i="8"/>
  <c r="E36" i="8"/>
  <c r="E34" i="8"/>
  <c r="E32" i="8"/>
  <c r="E23" i="8"/>
  <c r="E18" i="8"/>
  <c r="E15" i="8"/>
  <c r="E13" i="8"/>
  <c r="E11" i="8"/>
  <c r="G104" i="3"/>
  <c r="G100" i="3"/>
  <c r="G98" i="3"/>
  <c r="G93" i="3"/>
  <c r="G92" i="3" s="1"/>
  <c r="G89" i="3"/>
  <c r="G88" i="3" s="1"/>
  <c r="G82" i="3"/>
  <c r="G65" i="3"/>
  <c r="G60" i="3"/>
  <c r="G56" i="3"/>
  <c r="G54" i="3"/>
  <c r="G50" i="3"/>
  <c r="G49" i="3" s="1"/>
  <c r="G39" i="3"/>
  <c r="G38" i="3"/>
  <c r="G37" i="3" s="1"/>
  <c r="G34" i="3"/>
  <c r="G33" i="3" s="1"/>
  <c r="G30" i="3"/>
  <c r="G27" i="3"/>
  <c r="G24" i="3"/>
  <c r="G23" i="3" s="1"/>
  <c r="G21" i="3"/>
  <c r="G20" i="3"/>
  <c r="G17" i="3"/>
  <c r="G14" i="3"/>
  <c r="I21" i="10"/>
  <c r="I11" i="10"/>
  <c r="I8" i="10"/>
  <c r="I14" i="10" s="1"/>
  <c r="G59" i="3" l="1"/>
  <c r="G48" i="3" s="1"/>
  <c r="H219" i="7"/>
  <c r="H11" i="7"/>
  <c r="H10" i="7" s="1"/>
  <c r="H320" i="7"/>
  <c r="H209" i="7"/>
  <c r="G97" i="3"/>
  <c r="G96" i="3" s="1"/>
  <c r="G13" i="3"/>
  <c r="H319" i="7"/>
  <c r="H95" i="7"/>
  <c r="H94" i="7" s="1"/>
  <c r="G26" i="3"/>
  <c r="E31" i="8"/>
  <c r="E10" i="8"/>
  <c r="H267" i="7"/>
  <c r="H111" i="7"/>
  <c r="H110" i="7" s="1"/>
  <c r="H185" i="7"/>
  <c r="H184" i="7" s="1"/>
  <c r="H79" i="7"/>
  <c r="H118" i="7"/>
  <c r="H153" i="7"/>
  <c r="H149" i="7" s="1"/>
  <c r="H86" i="7"/>
  <c r="H131" i="7"/>
  <c r="I22" i="10"/>
  <c r="I28" i="10" s="1"/>
  <c r="I29" i="10" s="1"/>
  <c r="E46" i="7"/>
  <c r="H208" i="7" l="1"/>
  <c r="G47" i="3"/>
  <c r="G12" i="3"/>
  <c r="G11" i="3" s="1"/>
  <c r="H78" i="7"/>
  <c r="F46" i="8"/>
  <c r="D46" i="8"/>
  <c r="C46" i="8"/>
  <c r="G46" i="8"/>
  <c r="B46" i="8"/>
  <c r="G36" i="8"/>
  <c r="F36" i="8"/>
  <c r="D36" i="8"/>
  <c r="C36" i="8"/>
  <c r="B36" i="8"/>
  <c r="G15" i="8"/>
  <c r="F15" i="8"/>
  <c r="D15" i="8"/>
  <c r="C15" i="8"/>
  <c r="B15" i="8"/>
  <c r="G23" i="8"/>
  <c r="F23" i="8"/>
  <c r="D23" i="8"/>
  <c r="C23" i="8"/>
  <c r="B23" i="8"/>
  <c r="G21" i="8"/>
  <c r="F21" i="8"/>
  <c r="D21" i="8"/>
  <c r="C21" i="8"/>
  <c r="B21" i="8"/>
  <c r="G18" i="8"/>
  <c r="F18" i="8"/>
  <c r="D18" i="8"/>
  <c r="C18" i="8"/>
  <c r="B18" i="8"/>
  <c r="G13" i="8"/>
  <c r="F13" i="8"/>
  <c r="D13" i="8"/>
  <c r="C13" i="8"/>
  <c r="B13" i="8"/>
  <c r="G11" i="8"/>
  <c r="F11" i="8"/>
  <c r="D11" i="8"/>
  <c r="C11" i="8"/>
  <c r="B11" i="8"/>
  <c r="G44" i="8"/>
  <c r="F44" i="8"/>
  <c r="D44" i="8"/>
  <c r="C44" i="8"/>
  <c r="G42" i="8"/>
  <c r="F42" i="8"/>
  <c r="D42" i="8"/>
  <c r="C42" i="8"/>
  <c r="G39" i="8"/>
  <c r="F39" i="8"/>
  <c r="D39" i="8"/>
  <c r="C39" i="8"/>
  <c r="G34" i="8"/>
  <c r="F34" i="8"/>
  <c r="D34" i="8"/>
  <c r="C34" i="8"/>
  <c r="G32" i="8"/>
  <c r="F32" i="8"/>
  <c r="D32" i="8"/>
  <c r="C32" i="8"/>
  <c r="B44" i="8"/>
  <c r="B42" i="8"/>
  <c r="B39" i="8"/>
  <c r="B34" i="8"/>
  <c r="B32" i="8"/>
  <c r="J329" i="7"/>
  <c r="I329" i="7"/>
  <c r="G329" i="7"/>
  <c r="G328" i="7" s="1"/>
  <c r="G327" i="7" s="1"/>
  <c r="F329" i="7"/>
  <c r="E329" i="7"/>
  <c r="E328" i="7" s="1"/>
  <c r="E327" i="7" s="1"/>
  <c r="F328" i="7"/>
  <c r="F327" i="7" s="1"/>
  <c r="J327" i="7"/>
  <c r="I327" i="7"/>
  <c r="J323" i="7"/>
  <c r="I323" i="7"/>
  <c r="G323" i="7"/>
  <c r="F323" i="7"/>
  <c r="E323" i="7"/>
  <c r="J321" i="7"/>
  <c r="I321" i="7"/>
  <c r="G321" i="7"/>
  <c r="F321" i="7"/>
  <c r="F320" i="7" s="1"/>
  <c r="E321" i="7"/>
  <c r="E320" i="7" s="1"/>
  <c r="J319" i="7"/>
  <c r="I319" i="7"/>
  <c r="J317" i="7"/>
  <c r="I317" i="7"/>
  <c r="G317" i="7"/>
  <c r="F317" i="7"/>
  <c r="E317" i="7"/>
  <c r="E313" i="7" s="1"/>
  <c r="E312" i="7" s="1"/>
  <c r="E311" i="7" s="1"/>
  <c r="G313" i="7"/>
  <c r="G312" i="7" s="1"/>
  <c r="G311" i="7" s="1"/>
  <c r="F313" i="7"/>
  <c r="F312" i="7" s="1"/>
  <c r="F311" i="7" s="1"/>
  <c r="J311" i="7"/>
  <c r="I311" i="7"/>
  <c r="J307" i="7"/>
  <c r="I307" i="7"/>
  <c r="G307" i="7"/>
  <c r="G306" i="7" s="1"/>
  <c r="F307" i="7"/>
  <c r="E307" i="7"/>
  <c r="E306" i="7" s="1"/>
  <c r="F306" i="7"/>
  <c r="J304" i="7"/>
  <c r="I304" i="7"/>
  <c r="G304" i="7"/>
  <c r="F304" i="7"/>
  <c r="E304" i="7"/>
  <c r="J302" i="7"/>
  <c r="I302" i="7"/>
  <c r="G302" i="7"/>
  <c r="F302" i="7"/>
  <c r="E302" i="7"/>
  <c r="J296" i="7"/>
  <c r="I296" i="7"/>
  <c r="G296" i="7"/>
  <c r="G295" i="7" s="1"/>
  <c r="G294" i="7" s="1"/>
  <c r="F296" i="7"/>
  <c r="F295" i="7" s="1"/>
  <c r="F294" i="7" s="1"/>
  <c r="E296" i="7"/>
  <c r="E295" i="7" s="1"/>
  <c r="E294" i="7" s="1"/>
  <c r="J294" i="7"/>
  <c r="I294" i="7"/>
  <c r="J292" i="7"/>
  <c r="I292" i="7"/>
  <c r="G292" i="7"/>
  <c r="G291" i="7" s="1"/>
  <c r="F292" i="7"/>
  <c r="F291" i="7" s="1"/>
  <c r="E292" i="7"/>
  <c r="E291" i="7" s="1"/>
  <c r="J289" i="7"/>
  <c r="I289" i="7"/>
  <c r="G289" i="7"/>
  <c r="F289" i="7"/>
  <c r="E289" i="7"/>
  <c r="J284" i="7"/>
  <c r="I284" i="7"/>
  <c r="G284" i="7"/>
  <c r="F284" i="7"/>
  <c r="E284" i="7"/>
  <c r="J279" i="7"/>
  <c r="I279" i="7"/>
  <c r="G279" i="7"/>
  <c r="F279" i="7"/>
  <c r="E279" i="7"/>
  <c r="J276" i="7"/>
  <c r="I276" i="7"/>
  <c r="G276" i="7"/>
  <c r="F276" i="7"/>
  <c r="E276" i="7"/>
  <c r="J273" i="7"/>
  <c r="I273" i="7"/>
  <c r="G273" i="7"/>
  <c r="F273" i="7"/>
  <c r="E273" i="7"/>
  <c r="J271" i="7"/>
  <c r="I271" i="7"/>
  <c r="G271" i="7"/>
  <c r="F271" i="7"/>
  <c r="E271" i="7"/>
  <c r="J269" i="7"/>
  <c r="I269" i="7"/>
  <c r="G269" i="7"/>
  <c r="F269" i="7"/>
  <c r="E269" i="7"/>
  <c r="J263" i="7"/>
  <c r="I263" i="7"/>
  <c r="G263" i="7"/>
  <c r="F263" i="7"/>
  <c r="E263" i="7"/>
  <c r="J259" i="7"/>
  <c r="I259" i="7"/>
  <c r="G259" i="7"/>
  <c r="F259" i="7"/>
  <c r="E259" i="7"/>
  <c r="J256" i="7"/>
  <c r="I256" i="7"/>
  <c r="G256" i="7"/>
  <c r="G253" i="7" s="1"/>
  <c r="G247" i="7" s="1"/>
  <c r="F256" i="7"/>
  <c r="F253" i="7" s="1"/>
  <c r="F247" i="7" s="1"/>
  <c r="E256" i="7"/>
  <c r="J243" i="7"/>
  <c r="I243" i="7"/>
  <c r="G243" i="7"/>
  <c r="G242" i="7" s="1"/>
  <c r="G241" i="7" s="1"/>
  <c r="F243" i="7"/>
  <c r="E243" i="7"/>
  <c r="E242" i="7" s="1"/>
  <c r="E241" i="7" s="1"/>
  <c r="F242" i="7"/>
  <c r="F241" i="7" s="1"/>
  <c r="J241" i="7"/>
  <c r="I241" i="7"/>
  <c r="G238" i="7"/>
  <c r="G237" i="7" s="1"/>
  <c r="F238" i="7"/>
  <c r="F237" i="7" s="1"/>
  <c r="E238" i="7"/>
  <c r="E237" i="7" s="1"/>
  <c r="J235" i="7"/>
  <c r="I235" i="7"/>
  <c r="I234" i="7" s="1"/>
  <c r="I208" i="7" s="1"/>
  <c r="G235" i="7"/>
  <c r="F235" i="7"/>
  <c r="F234" i="7" s="1"/>
  <c r="E235" i="7"/>
  <c r="E234" i="7" s="1"/>
  <c r="J234" i="7"/>
  <c r="G234" i="7"/>
  <c r="J231" i="7"/>
  <c r="I231" i="7"/>
  <c r="G231" i="7"/>
  <c r="F231" i="7"/>
  <c r="E231" i="7"/>
  <c r="J227" i="7"/>
  <c r="I227" i="7"/>
  <c r="G227" i="7"/>
  <c r="F227" i="7"/>
  <c r="E227" i="7"/>
  <c r="J224" i="7"/>
  <c r="I224" i="7"/>
  <c r="G224" i="7"/>
  <c r="F224" i="7"/>
  <c r="E224" i="7"/>
  <c r="J220" i="7"/>
  <c r="I220" i="7"/>
  <c r="G220" i="7"/>
  <c r="F220" i="7"/>
  <c r="E220" i="7"/>
  <c r="J216" i="7"/>
  <c r="I216" i="7"/>
  <c r="G216" i="7"/>
  <c r="F216" i="7"/>
  <c r="E216" i="7"/>
  <c r="J214" i="7"/>
  <c r="I214" i="7"/>
  <c r="G214" i="7"/>
  <c r="F214" i="7"/>
  <c r="E214" i="7"/>
  <c r="J210" i="7"/>
  <c r="I210" i="7"/>
  <c r="G210" i="7"/>
  <c r="F210" i="7"/>
  <c r="E210" i="7"/>
  <c r="J208" i="7"/>
  <c r="J204" i="7"/>
  <c r="I204" i="7"/>
  <c r="G204" i="7"/>
  <c r="G203" i="7" s="1"/>
  <c r="G202" i="7" s="1"/>
  <c r="F204" i="7"/>
  <c r="F203" i="7" s="1"/>
  <c r="F202" i="7" s="1"/>
  <c r="E204" i="7"/>
  <c r="E203" i="7" s="1"/>
  <c r="E202" i="7" s="1"/>
  <c r="J202" i="7"/>
  <c r="I202" i="7"/>
  <c r="J199" i="7"/>
  <c r="I199" i="7"/>
  <c r="G199" i="7"/>
  <c r="F199" i="7"/>
  <c r="E199" i="7"/>
  <c r="J194" i="7"/>
  <c r="I194" i="7"/>
  <c r="G194" i="7"/>
  <c r="F194" i="7"/>
  <c r="E194" i="7"/>
  <c r="J189" i="7"/>
  <c r="I189" i="7"/>
  <c r="G189" i="7"/>
  <c r="F189" i="7"/>
  <c r="E189" i="7"/>
  <c r="J186" i="7"/>
  <c r="I186" i="7"/>
  <c r="G186" i="7"/>
  <c r="F186" i="7"/>
  <c r="E186" i="7"/>
  <c r="J184" i="7"/>
  <c r="I184" i="7"/>
  <c r="J180" i="7"/>
  <c r="I180" i="7"/>
  <c r="G180" i="7"/>
  <c r="F180" i="7"/>
  <c r="E180" i="7"/>
  <c r="J176" i="7"/>
  <c r="I176" i="7"/>
  <c r="G176" i="7"/>
  <c r="F176" i="7"/>
  <c r="E176" i="7"/>
  <c r="J174" i="7"/>
  <c r="I174" i="7"/>
  <c r="J172" i="7"/>
  <c r="J171" i="7" s="1"/>
  <c r="J149" i="7" s="1"/>
  <c r="I172" i="7"/>
  <c r="I171" i="7" s="1"/>
  <c r="I149" i="7" s="1"/>
  <c r="G172" i="7"/>
  <c r="G171" i="7" s="1"/>
  <c r="F172" i="7"/>
  <c r="F171" i="7" s="1"/>
  <c r="E172" i="7"/>
  <c r="E171" i="7" s="1"/>
  <c r="J169" i="7"/>
  <c r="I169" i="7"/>
  <c r="G169" i="7"/>
  <c r="G168" i="7" s="1"/>
  <c r="F169" i="7"/>
  <c r="F168" i="7" s="1"/>
  <c r="E169" i="7"/>
  <c r="E168" i="7" s="1"/>
  <c r="J166" i="7"/>
  <c r="I166" i="7"/>
  <c r="G166" i="7"/>
  <c r="F166" i="7"/>
  <c r="E166" i="7"/>
  <c r="J156" i="7"/>
  <c r="I156" i="7"/>
  <c r="G156" i="7"/>
  <c r="F156" i="7"/>
  <c r="E156" i="7"/>
  <c r="J154" i="7"/>
  <c r="I154" i="7"/>
  <c r="G154" i="7"/>
  <c r="F154" i="7"/>
  <c r="E154" i="7"/>
  <c r="J151" i="7"/>
  <c r="I151" i="7"/>
  <c r="G151" i="7"/>
  <c r="G150" i="7" s="1"/>
  <c r="F151" i="7"/>
  <c r="F150" i="7" s="1"/>
  <c r="E151" i="7"/>
  <c r="E150" i="7" s="1"/>
  <c r="J145" i="7"/>
  <c r="I145" i="7"/>
  <c r="G145" i="7"/>
  <c r="F145" i="7"/>
  <c r="E145" i="7"/>
  <c r="J143" i="7"/>
  <c r="I143" i="7"/>
  <c r="G143" i="7"/>
  <c r="F143" i="7"/>
  <c r="E143" i="7"/>
  <c r="J140" i="7"/>
  <c r="I140" i="7"/>
  <c r="G140" i="7"/>
  <c r="F140" i="7"/>
  <c r="E140" i="7"/>
  <c r="G137" i="7"/>
  <c r="F137" i="7"/>
  <c r="E137" i="7"/>
  <c r="J135" i="7"/>
  <c r="I135" i="7"/>
  <c r="G135" i="7"/>
  <c r="F135" i="7"/>
  <c r="E135" i="7"/>
  <c r="J133" i="7"/>
  <c r="I133" i="7"/>
  <c r="G133" i="7"/>
  <c r="F133" i="7"/>
  <c r="E133" i="7"/>
  <c r="J131" i="7"/>
  <c r="I131" i="7"/>
  <c r="J127" i="7"/>
  <c r="I127" i="7"/>
  <c r="G127" i="7"/>
  <c r="F127" i="7"/>
  <c r="E127" i="7"/>
  <c r="J124" i="7"/>
  <c r="I124" i="7"/>
  <c r="G124" i="7"/>
  <c r="F124" i="7"/>
  <c r="E124" i="7"/>
  <c r="J119" i="7"/>
  <c r="I119" i="7"/>
  <c r="G119" i="7"/>
  <c r="G118" i="7" s="1"/>
  <c r="F119" i="7"/>
  <c r="E119" i="7"/>
  <c r="G116" i="7"/>
  <c r="F116" i="7"/>
  <c r="E116" i="7"/>
  <c r="J114" i="7"/>
  <c r="I114" i="7"/>
  <c r="G114" i="7"/>
  <c r="F114" i="7"/>
  <c r="E114" i="7"/>
  <c r="J112" i="7"/>
  <c r="I112" i="7"/>
  <c r="G112" i="7"/>
  <c r="F112" i="7"/>
  <c r="E112" i="7"/>
  <c r="J110" i="7"/>
  <c r="I110" i="7"/>
  <c r="J106" i="7"/>
  <c r="I106" i="7"/>
  <c r="G106" i="7"/>
  <c r="F106" i="7"/>
  <c r="E106" i="7"/>
  <c r="J103" i="7"/>
  <c r="I103" i="7"/>
  <c r="G103" i="7"/>
  <c r="F103" i="7"/>
  <c r="E103" i="7"/>
  <c r="G100" i="7"/>
  <c r="F100" i="7"/>
  <c r="E100" i="7"/>
  <c r="J98" i="7"/>
  <c r="I98" i="7"/>
  <c r="G98" i="7"/>
  <c r="F98" i="7"/>
  <c r="E98" i="7"/>
  <c r="J96" i="7"/>
  <c r="I96" i="7"/>
  <c r="G96" i="7"/>
  <c r="F96" i="7"/>
  <c r="E96" i="7"/>
  <c r="J94" i="7"/>
  <c r="I94" i="7"/>
  <c r="J90" i="7"/>
  <c r="I90" i="7"/>
  <c r="G90" i="7"/>
  <c r="F90" i="7"/>
  <c r="E90" i="7"/>
  <c r="J87" i="7"/>
  <c r="I87" i="7"/>
  <c r="G87" i="7"/>
  <c r="F87" i="7"/>
  <c r="E87" i="7"/>
  <c r="G84" i="7"/>
  <c r="F84" i="7"/>
  <c r="E84" i="7"/>
  <c r="J82" i="7"/>
  <c r="I82" i="7"/>
  <c r="G82" i="7"/>
  <c r="F82" i="7"/>
  <c r="E82" i="7"/>
  <c r="J80" i="7"/>
  <c r="I80" i="7"/>
  <c r="G80" i="7"/>
  <c r="F80" i="7"/>
  <c r="E80" i="7"/>
  <c r="J78" i="7"/>
  <c r="I78" i="7"/>
  <c r="J74" i="7"/>
  <c r="J73" i="7" s="1"/>
  <c r="J72" i="7" s="1"/>
  <c r="I74" i="7"/>
  <c r="I73" i="7" s="1"/>
  <c r="I72" i="7" s="1"/>
  <c r="G74" i="7"/>
  <c r="G73" i="7" s="1"/>
  <c r="G72" i="7" s="1"/>
  <c r="F74" i="7"/>
  <c r="F73" i="7" s="1"/>
  <c r="F72" i="7" s="1"/>
  <c r="E74" i="7"/>
  <c r="E73" i="7" s="1"/>
  <c r="E72" i="7" s="1"/>
  <c r="J68" i="7"/>
  <c r="J67" i="7" s="1"/>
  <c r="J66" i="7" s="1"/>
  <c r="I68" i="7"/>
  <c r="I67" i="7" s="1"/>
  <c r="I66" i="7" s="1"/>
  <c r="G68" i="7"/>
  <c r="G67" i="7" s="1"/>
  <c r="G66" i="7" s="1"/>
  <c r="F68" i="7"/>
  <c r="F67" i="7" s="1"/>
  <c r="F66" i="7" s="1"/>
  <c r="E68" i="7"/>
  <c r="E67" i="7" s="1"/>
  <c r="E66" i="7" s="1"/>
  <c r="J62" i="7"/>
  <c r="I62" i="7"/>
  <c r="G62" i="7"/>
  <c r="G61" i="7" s="1"/>
  <c r="G60" i="7" s="1"/>
  <c r="F62" i="7"/>
  <c r="E62" i="7"/>
  <c r="E61" i="7" s="1"/>
  <c r="E60" i="7" s="1"/>
  <c r="F61" i="7"/>
  <c r="F60" i="7" s="1"/>
  <c r="J60" i="7"/>
  <c r="I60" i="7"/>
  <c r="J56" i="7"/>
  <c r="I56" i="7"/>
  <c r="G56" i="7"/>
  <c r="F56" i="7"/>
  <c r="F55" i="7" s="1"/>
  <c r="F54" i="7" s="1"/>
  <c r="E56" i="7"/>
  <c r="E55" i="7" s="1"/>
  <c r="E54" i="7" s="1"/>
  <c r="J54" i="7"/>
  <c r="I54" i="7"/>
  <c r="G54" i="7"/>
  <c r="J49" i="7"/>
  <c r="I49" i="7"/>
  <c r="G49" i="7"/>
  <c r="F49" i="7"/>
  <c r="E49" i="7"/>
  <c r="J46" i="7"/>
  <c r="I46" i="7"/>
  <c r="G46" i="7"/>
  <c r="F46" i="7"/>
  <c r="G43" i="7"/>
  <c r="F43" i="7"/>
  <c r="E43" i="7"/>
  <c r="J41" i="7"/>
  <c r="I41" i="7"/>
  <c r="J36" i="7"/>
  <c r="I36" i="7"/>
  <c r="G36" i="7"/>
  <c r="G35" i="7" s="1"/>
  <c r="F36" i="7"/>
  <c r="F35" i="7" s="1"/>
  <c r="E36" i="7"/>
  <c r="E35" i="7" s="1"/>
  <c r="J31" i="7"/>
  <c r="I31" i="7"/>
  <c r="G31" i="7"/>
  <c r="F31" i="7"/>
  <c r="E31" i="7"/>
  <c r="J22" i="7"/>
  <c r="I22" i="7"/>
  <c r="G22" i="7"/>
  <c r="F22" i="7"/>
  <c r="E22" i="7"/>
  <c r="J16" i="7"/>
  <c r="I16" i="7"/>
  <c r="G16" i="7"/>
  <c r="F16" i="7"/>
  <c r="E16" i="7"/>
  <c r="J12" i="7"/>
  <c r="I12" i="7"/>
  <c r="G12" i="7"/>
  <c r="F12" i="7"/>
  <c r="E12" i="7"/>
  <c r="J10" i="7"/>
  <c r="I10" i="7"/>
  <c r="J301" i="7" l="1"/>
  <c r="J300" i="7" s="1"/>
  <c r="C31" i="8"/>
  <c r="D31" i="8"/>
  <c r="F31" i="8"/>
  <c r="E102" i="7"/>
  <c r="G175" i="7"/>
  <c r="G174" i="7" s="1"/>
  <c r="E301" i="7"/>
  <c r="E300" i="7" s="1"/>
  <c r="F275" i="7"/>
  <c r="F268" i="7"/>
  <c r="G219" i="7"/>
  <c r="E219" i="7"/>
  <c r="F219" i="7"/>
  <c r="G185" i="7"/>
  <c r="G184" i="7" s="1"/>
  <c r="F185" i="7"/>
  <c r="F184" i="7" s="1"/>
  <c r="E185" i="7"/>
  <c r="E184" i="7" s="1"/>
  <c r="G111" i="7"/>
  <c r="E111" i="7"/>
  <c r="F95" i="7"/>
  <c r="G79" i="7"/>
  <c r="E79" i="7"/>
  <c r="G42" i="7"/>
  <c r="G41" i="7" s="1"/>
  <c r="F42" i="7"/>
  <c r="F41" i="7" s="1"/>
  <c r="E42" i="7"/>
  <c r="E41" i="7" s="1"/>
  <c r="G11" i="7"/>
  <c r="G10" i="7" s="1"/>
  <c r="B31" i="8"/>
  <c r="G10" i="8"/>
  <c r="F10" i="8"/>
  <c r="G31" i="8"/>
  <c r="C10" i="8"/>
  <c r="D10" i="8"/>
  <c r="B10" i="8"/>
  <c r="G86" i="7"/>
  <c r="G95" i="7"/>
  <c r="E253" i="7"/>
  <c r="E247" i="7" s="1"/>
  <c r="F132" i="7"/>
  <c r="E153" i="7"/>
  <c r="E149" i="7" s="1"/>
  <c r="G153" i="7"/>
  <c r="G149" i="7" s="1"/>
  <c r="F139" i="7"/>
  <c r="E95" i="7"/>
  <c r="E94" i="7" s="1"/>
  <c r="G110" i="7"/>
  <c r="F11" i="7"/>
  <c r="F10" i="7" s="1"/>
  <c r="E11" i="7"/>
  <c r="E10" i="7" s="1"/>
  <c r="F86" i="7"/>
  <c r="E86" i="7"/>
  <c r="G102" i="7"/>
  <c r="F118" i="7"/>
  <c r="E118" i="7"/>
  <c r="F175" i="7"/>
  <c r="F174" i="7" s="1"/>
  <c r="E175" i="7"/>
  <c r="E174" i="7" s="1"/>
  <c r="E209" i="7"/>
  <c r="G209" i="7"/>
  <c r="F209" i="7"/>
  <c r="F301" i="7"/>
  <c r="F300" i="7" s="1"/>
  <c r="I301" i="7"/>
  <c r="I300" i="7" s="1"/>
  <c r="G301" i="7"/>
  <c r="G300" i="7" s="1"/>
  <c r="G320" i="7"/>
  <c r="F319" i="7"/>
  <c r="F79" i="7"/>
  <c r="F102" i="7"/>
  <c r="F94" i="7" s="1"/>
  <c r="F111" i="7"/>
  <c r="E132" i="7"/>
  <c r="G132" i="7"/>
  <c r="E139" i="7"/>
  <c r="G139" i="7"/>
  <c r="F153" i="7"/>
  <c r="F149" i="7" s="1"/>
  <c r="E268" i="7"/>
  <c r="G268" i="7"/>
  <c r="E275" i="7"/>
  <c r="G275" i="7"/>
  <c r="E319" i="7"/>
  <c r="G319" i="7"/>
  <c r="G78" i="7" l="1"/>
  <c r="G208" i="7"/>
  <c r="F267" i="7"/>
  <c r="E208" i="7"/>
  <c r="F208" i="7"/>
  <c r="F131" i="7"/>
  <c r="F110" i="7"/>
  <c r="E110" i="7"/>
  <c r="G94" i="7"/>
  <c r="F78" i="7"/>
  <c r="E78" i="7"/>
  <c r="E267" i="7"/>
  <c r="G131" i="7"/>
  <c r="G267" i="7"/>
  <c r="E131" i="7"/>
  <c r="G11" i="5" l="1"/>
  <c r="G10" i="5" s="1"/>
  <c r="F11" i="5"/>
  <c r="F10" i="5" s="1"/>
  <c r="D11" i="5"/>
  <c r="D10" i="5" s="1"/>
  <c r="C11" i="5"/>
  <c r="C10" i="5" s="1"/>
  <c r="B11" i="5"/>
  <c r="B10" i="5" s="1"/>
  <c r="F39" i="3"/>
  <c r="F38" i="3" s="1"/>
  <c r="F37" i="3" s="1"/>
  <c r="E39" i="3"/>
  <c r="E38" i="3" s="1"/>
  <c r="E37" i="3" s="1"/>
  <c r="D39" i="3"/>
  <c r="D38" i="3" s="1"/>
  <c r="D37" i="3" s="1"/>
  <c r="F34" i="3"/>
  <c r="F33" i="3" s="1"/>
  <c r="E34" i="3"/>
  <c r="E33" i="3" s="1"/>
  <c r="D34" i="3"/>
  <c r="D33" i="3" s="1"/>
  <c r="F30" i="3"/>
  <c r="E30" i="3"/>
  <c r="D30" i="3"/>
  <c r="F27" i="3"/>
  <c r="E27" i="3"/>
  <c r="D27" i="3"/>
  <c r="F24" i="3"/>
  <c r="F23" i="3" s="1"/>
  <c r="E24" i="3"/>
  <c r="E23" i="3" s="1"/>
  <c r="D24" i="3"/>
  <c r="D23" i="3" s="1"/>
  <c r="H21" i="3"/>
  <c r="F21" i="3"/>
  <c r="F20" i="3" s="1"/>
  <c r="E21" i="3"/>
  <c r="E20" i="3" s="1"/>
  <c r="D21" i="3"/>
  <c r="D20" i="3" s="1"/>
  <c r="F17" i="3"/>
  <c r="E17" i="3"/>
  <c r="D17" i="3"/>
  <c r="H14" i="3"/>
  <c r="F14" i="3"/>
  <c r="E14" i="3"/>
  <c r="E13" i="3" s="1"/>
  <c r="D14" i="3"/>
  <c r="D13" i="3" s="1"/>
  <c r="H11" i="3"/>
  <c r="H104" i="3"/>
  <c r="F104" i="3"/>
  <c r="E104" i="3"/>
  <c r="D104" i="3"/>
  <c r="H100" i="3"/>
  <c r="F100" i="3"/>
  <c r="E100" i="3"/>
  <c r="D100" i="3"/>
  <c r="H98" i="3"/>
  <c r="F98" i="3"/>
  <c r="E98" i="3"/>
  <c r="D98" i="3"/>
  <c r="I96" i="3"/>
  <c r="H96" i="3"/>
  <c r="H93" i="3"/>
  <c r="F93" i="3"/>
  <c r="F92" i="3" s="1"/>
  <c r="E93" i="3"/>
  <c r="E92" i="3" s="1"/>
  <c r="D93" i="3"/>
  <c r="D92" i="3" s="1"/>
  <c r="F89" i="3"/>
  <c r="F88" i="3" s="1"/>
  <c r="E89" i="3"/>
  <c r="E88" i="3" s="1"/>
  <c r="D89" i="3"/>
  <c r="D88" i="3" s="1"/>
  <c r="F82" i="3"/>
  <c r="E82" i="3"/>
  <c r="D82" i="3"/>
  <c r="F65" i="3"/>
  <c r="E65" i="3"/>
  <c r="D65" i="3"/>
  <c r="F60" i="3"/>
  <c r="E60" i="3"/>
  <c r="D60" i="3"/>
  <c r="F56" i="3"/>
  <c r="E56" i="3"/>
  <c r="D56" i="3"/>
  <c r="E54" i="3"/>
  <c r="D54" i="3"/>
  <c r="F50" i="3"/>
  <c r="E50" i="3"/>
  <c r="D50" i="3"/>
  <c r="I48" i="3"/>
  <c r="H48" i="3"/>
  <c r="I11" i="3"/>
  <c r="E97" i="3" l="1"/>
  <c r="E96" i="3" s="1"/>
  <c r="D49" i="3"/>
  <c r="F49" i="3"/>
  <c r="E49" i="3"/>
  <c r="H47" i="3"/>
  <c r="F97" i="3"/>
  <c r="F96" i="3" s="1"/>
  <c r="D97" i="3"/>
  <c r="D96" i="3" s="1"/>
  <c r="F59" i="3"/>
  <c r="D59" i="3"/>
  <c r="F26" i="3"/>
  <c r="E26" i="3"/>
  <c r="E12" i="3" s="1"/>
  <c r="E11" i="3" s="1"/>
  <c r="D26" i="3"/>
  <c r="D12" i="3" s="1"/>
  <c r="D11" i="3" s="1"/>
  <c r="F13" i="3"/>
  <c r="E59" i="3"/>
  <c r="I47" i="3"/>
  <c r="F37" i="10"/>
  <c r="G34" i="10" s="1"/>
  <c r="G37" i="10" s="1"/>
  <c r="H34" i="10" s="1"/>
  <c r="H37" i="10" s="1"/>
  <c r="K21" i="10"/>
  <c r="J21" i="10"/>
  <c r="H21" i="10"/>
  <c r="G21" i="10"/>
  <c r="F21" i="10"/>
  <c r="K11" i="10"/>
  <c r="J11" i="10"/>
  <c r="H11" i="10"/>
  <c r="G11" i="10"/>
  <c r="F11" i="10"/>
  <c r="K8" i="10"/>
  <c r="J8" i="10"/>
  <c r="H8" i="10"/>
  <c r="G8" i="10"/>
  <c r="F8" i="10"/>
  <c r="D48" i="3" l="1"/>
  <c r="D47" i="3" s="1"/>
  <c r="F48" i="3"/>
  <c r="F47" i="3" s="1"/>
  <c r="E48" i="3"/>
  <c r="E47" i="3" s="1"/>
  <c r="J34" i="10"/>
  <c r="J37" i="10" s="1"/>
  <c r="K34" i="10" s="1"/>
  <c r="K37" i="10" s="1"/>
  <c r="I34" i="10"/>
  <c r="I37" i="10" s="1"/>
  <c r="F12" i="3"/>
  <c r="F11" i="3" s="1"/>
  <c r="K14" i="10"/>
  <c r="K22" i="10" s="1"/>
  <c r="K28" i="10" s="1"/>
  <c r="K29" i="10" s="1"/>
  <c r="J14" i="10"/>
  <c r="H14" i="10"/>
  <c r="H22" i="10" s="1"/>
  <c r="H28" i="10" s="1"/>
  <c r="H29" i="10" s="1"/>
  <c r="G14" i="10"/>
  <c r="G22" i="10" s="1"/>
  <c r="G28" i="10" s="1"/>
  <c r="G29" i="10" s="1"/>
  <c r="F14" i="10"/>
  <c r="F22" i="10" s="1"/>
  <c r="F28" i="10" s="1"/>
  <c r="F29" i="10" s="1"/>
  <c r="J22" i="10"/>
  <c r="J28" i="10" s="1"/>
  <c r="J29" i="10" s="1"/>
</calcChain>
</file>

<file path=xl/sharedStrings.xml><?xml version="1.0" encoding="utf-8"?>
<sst xmlns="http://schemas.openxmlformats.org/spreadsheetml/2006/main" count="939" uniqueCount="223">
  <si>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</si>
  <si>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</si>
  <si>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</si>
  <si>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</si>
  <si>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</si>
  <si>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</si>
  <si>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</si>
  <si>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</si>
  <si>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</si>
  <si>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</si>
  <si>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</si>
  <si>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</si>
  <si>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</si>
  <si>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</si>
  <si>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</si>
  <si>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</si>
  <si>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</si>
  <si>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</si>
  <si>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</si>
  <si>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</si>
  <si>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</si>
  <si>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</si>
  <si>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</si>
  <si>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NAZIV PROGRAMA</t>
  </si>
  <si>
    <t>A) SAŽETAK RAČUNA PRIHODA I RASHODA</t>
  </si>
  <si>
    <t>B) SAŽETAK RAČUNA FINANCIRANJA</t>
  </si>
  <si>
    <t>Prihodi od prodaje proizvedene dugotrajne imovine</t>
  </si>
  <si>
    <t>Pomoći iz inozemstva i od subjekata unutar općeg proračuna</t>
  </si>
  <si>
    <t>Rashodi za nabavu proizvedene dugotrajne imovine</t>
  </si>
  <si>
    <t>Naziv</t>
  </si>
  <si>
    <t>EUR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</si>
  <si>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</si>
  <si>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</si>
  <si>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</si>
  <si>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</si>
  <si>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</si>
  <si>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</si>
  <si>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</si>
  <si>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Projekcija proračuna
za 2025.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</si>
  <si>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</si>
  <si>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</si>
  <si>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</si>
  <si>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</si>
  <si>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</si>
  <si>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</si>
  <si>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</si>
  <si>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</si>
  <si>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</si>
  <si>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</si>
  <si>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</si>
  <si>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</si>
  <si>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</si>
  <si>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</si>
  <si>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</si>
  <si>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</si>
  <si>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</si>
  <si>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</si>
  <si>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</si>
  <si>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</si>
  <si>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</si>
  <si>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</si>
  <si>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</si>
  <si>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</si>
  <si>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</si>
  <si>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</si>
  <si>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Predsjednik Školskog odbora:</t>
  </si>
  <si>
    <t xml:space="preserve"> </t>
  </si>
  <si>
    <t>Ravnatelj:</t>
  </si>
  <si>
    <t>Ivica Paić, prof.</t>
  </si>
  <si>
    <t>Pomoći proračnskim korisnicma iz proračuna koji im nije nadležan</t>
  </si>
  <si>
    <t>Tekuće pomoći proraračnskim korisnicima iz proraučuna koji im nije nadležan</t>
  </si>
  <si>
    <t>Kapitalne pomoći proračunskim korisnicma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</si>
  <si>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</si>
  <si>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</si>
  <si>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</si>
  <si>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Prihodi od imovine</t>
  </si>
  <si>
    <t>Prihodi od finanijske imovine</t>
  </si>
  <si>
    <t>Kamate na sred. po viđenju</t>
  </si>
  <si>
    <t>Prihodi od upravnih i administrativnih 
pristojbi, pristojbi po posebnim propisima i naknada</t>
  </si>
  <si>
    <t>Prihodi po posebnim propisima</t>
  </si>
  <si>
    <t>Ostali nespomenuri prihodi</t>
  </si>
  <si>
    <t>Prihodi od prodaje proizvoda i robe te pruženih usluga i prihoda od donacija</t>
  </si>
  <si>
    <t>Prihodi odr prodaje proizvoda i roba te pruženh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</si>
  <si>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</si>
  <si>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</si>
  <si>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</si>
  <si>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</si>
  <si>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</si>
  <si>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</si>
  <si>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</si>
  <si>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</si>
  <si>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neifnancijske imovine</t>
  </si>
  <si>
    <t>Prihodi od prodaje građevinskih objekata</t>
  </si>
  <si>
    <t>Stambeni objekti</t>
  </si>
  <si>
    <t>Plaće (bruto)</t>
  </si>
  <si>
    <t>Plaće za redovan rad</t>
  </si>
  <si>
    <t>Plaće za prekovremeni rad</t>
  </si>
  <si>
    <t>Plaće za posebne uvjete rada</t>
  </si>
  <si>
    <t>Ostali rashodi za zapslene</t>
  </si>
  <si>
    <t>Ostali rashodi za zaposlene</t>
  </si>
  <si>
    <t>Doprinosi na plaće</t>
  </si>
  <si>
    <t>Dobrinos za obvezno zdravstveno osiguranje</t>
  </si>
  <si>
    <t>Doprinos za obvezno osiguranje u slučaju nezaposlenosti</t>
  </si>
  <si>
    <t>Naknade troškova zaposlenima</t>
  </si>
  <si>
    <t>Službena putovanja</t>
  </si>
  <si>
    <t>Naknade za prijevoz, ra rad na terenu i odvojeni život</t>
  </si>
  <si>
    <t>Stručno usavršavanje zaposlenika</t>
  </si>
  <si>
    <t>Ostale naknade troškova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</si>
  <si>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</si>
  <si>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</si>
  <si>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</si>
  <si>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</si>
  <si>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</si>
  <si>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</si>
  <si>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 , radna i zaštitna odjeća i obuća</t>
  </si>
  <si>
    <t>Rashodi za usluge</t>
  </si>
  <si>
    <t>Usluge telofona, pošte i prijevoza</t>
  </si>
  <si>
    <t>Usluge tekućeg i investicijskog održavanja</t>
  </si>
  <si>
    <t>Usluge promidžbe i informiranja</t>
  </si>
  <si>
    <t>Komunalne usluge</t>
  </si>
  <si>
    <t>Zadravstvene i veterinarske usluge</t>
  </si>
  <si>
    <t>Intelektualne i osobne usluge</t>
  </si>
  <si>
    <t>Računalne usluge</t>
  </si>
  <si>
    <t>Ostale usluge</t>
  </si>
  <si>
    <t>Ostali nespomenuti rashodi psolovanja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</si>
  <si>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</si>
  <si>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</si>
  <si>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</si>
  <si>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</si>
  <si>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</si>
  <si>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Ostali financijski rashodi</t>
  </si>
  <si>
    <t>Bankarske usluge i usluge platnog prometa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</si>
  <si>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</si>
  <si>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</si>
  <si>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</si>
  <si>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</si>
  <si>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</si>
  <si>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Postrojenja i oprema</t>
  </si>
  <si>
    <t>Poslovni objekti</t>
  </si>
  <si>
    <t>Uredska oprema i namještaj</t>
  </si>
  <si>
    <t>Sportska i glazbena oprema</t>
  </si>
  <si>
    <t>Uređaji, strojevi i oprema za ostale namjene</t>
  </si>
  <si>
    <t>Knjige, umjetnička djela i ostale izložbene vrijednosti</t>
  </si>
  <si>
    <t>Knjige</t>
  </si>
  <si>
    <t>09 Obrazovanje</t>
  </si>
  <si>
    <t>0912 Osnovno obrazovanje</t>
  </si>
  <si>
    <t>096 Dodatne usluge u obrazovanju</t>
  </si>
  <si>
    <t>098 Usluge obrazovanja koje nisu drugdje
svrstane</t>
  </si>
  <si>
    <t>*0050213</t>
  </si>
  <si>
    <t>ŠKOLSTVO  1013</t>
  </si>
  <si>
    <t>Aktivnost 1013A101301</t>
  </si>
  <si>
    <t>DECENTRALIZIRANJE FUNKCIJE OSNOVNE ŠKOLE</t>
  </si>
  <si>
    <t>Izvor financiranja 44</t>
  </si>
  <si>
    <t>Decentralizirana sredstva</t>
  </si>
  <si>
    <t>Aktivnost 1013A1001304</t>
  </si>
  <si>
    <t>ŠKOLSKA NATJECANJA</t>
  </si>
  <si>
    <t>Izvor financiranja 11</t>
  </si>
  <si>
    <t>Opći prihodi i primici</t>
  </si>
  <si>
    <t>Naknade za rad predstavničkih i izvršnih tijela, povjerenstava i sl.</t>
  </si>
  <si>
    <t>Aktivnost 1013A101330</t>
  </si>
  <si>
    <t>PROJEKT "E-ŠKOLE"</t>
  </si>
  <si>
    <t>Aktivnost 1013A101343</t>
  </si>
  <si>
    <t xml:space="preserve">GRAĐANSKI ODGOJ </t>
  </si>
  <si>
    <t>Aktivnost 1001T100115</t>
  </si>
  <si>
    <t>PROJEKT "ŠKOLSKA SHEMA"</t>
  </si>
  <si>
    <t>Izvor financiranja 51</t>
  </si>
  <si>
    <t xml:space="preserve">Pomoći EU </t>
  </si>
  <si>
    <t>Aktivnost 1001T100103</t>
  </si>
  <si>
    <t>PROJEKT "ŠKOLSKI OBROCI SVIMA"</t>
  </si>
  <si>
    <t>Aktivnost 1001T100117</t>
  </si>
  <si>
    <t>PROJEKT "ŠKOLE JEDNAKIH MOGUĆNOSTI"</t>
  </si>
  <si>
    <t>Opći prihodi i primici  (10%)</t>
  </si>
  <si>
    <t>Pomoći EU (90%)</t>
  </si>
  <si>
    <t>Aktivnost 1013A101319</t>
  </si>
  <si>
    <t>ASISTENT U NASTAVI (SUF. ŽUPANIJE)</t>
  </si>
  <si>
    <t>ASISTENT U NASTAVI (SUF. OPĆINE)</t>
  </si>
  <si>
    <t>Izvor financiranja 52</t>
  </si>
  <si>
    <t>Ostale pomoći</t>
  </si>
  <si>
    <t>Aktivnost 1013A101314</t>
  </si>
  <si>
    <t>OSTALI IZDACI ZA OSNOVNE ŠKOLE</t>
  </si>
  <si>
    <t>Izvor financiranja 31</t>
  </si>
  <si>
    <t>Vlastiti prihodi</t>
  </si>
  <si>
    <t>Izvor financiranja 43</t>
  </si>
  <si>
    <t>Ostali prihodi za posebne namjene</t>
  </si>
  <si>
    <t>Naknada troškova osobama izvan radnog odnosa</t>
  </si>
  <si>
    <t>OSTALI IZDACI ZA OSNOVNE ŠKOLE - MZO</t>
  </si>
  <si>
    <t>Ostale pomoći - MZO</t>
  </si>
  <si>
    <t>Dobrinos za obvezno zdr.osig.u sl.nezap.</t>
  </si>
  <si>
    <t>OSTALI IZDACI ZA OSNOVNE ŠKOLE - 
PRODUŽENI BORAVAK</t>
  </si>
  <si>
    <t xml:space="preserve">Ostale pomoći </t>
  </si>
  <si>
    <t>OSTALI IZDACI ZA OSNOVNE ŠKOLE - PRIPRAVNIŠTVO</t>
  </si>
  <si>
    <t>Izvor financiranja 61</t>
  </si>
  <si>
    <t>Donacije</t>
  </si>
  <si>
    <t>Izvor financiranja 71</t>
  </si>
  <si>
    <t xml:space="preserve">   31 Vlastiti prihodi</t>
  </si>
  <si>
    <t xml:space="preserve">   11 Opći prihodi i primici</t>
  </si>
  <si>
    <t xml:space="preserve">   43 Ostali prihodi za posebne namjene</t>
  </si>
  <si>
    <t xml:space="preserve">   52 Ostale pomoći</t>
  </si>
  <si>
    <t xml:space="preserve">   51  Pomoći EU</t>
  </si>
  <si>
    <t>6 Donacije</t>
  </si>
  <si>
    <t xml:space="preserve">   61 Donacije</t>
  </si>
  <si>
    <t>7 Prihodi od nefinancijske imovine i nadoknade šteta s osnova osiguranja</t>
  </si>
  <si>
    <t xml:space="preserve">   44 Decentralizirana sredstva</t>
  </si>
  <si>
    <t xml:space="preserve">   71 Prihodi od nefinancijske imovine i nadoknade         šteta s osnova osiguranja</t>
  </si>
  <si>
    <t>9 Rezultat</t>
  </si>
  <si>
    <t>922 Višak/Manjak</t>
  </si>
  <si>
    <t xml:space="preserve">    11 Opći prihodi i primici</t>
  </si>
  <si>
    <t xml:space="preserve">OSNOVNA ŠKOLA </t>
  </si>
  <si>
    <t>FINANCIJSKI PLAN OSNOVNE ŠKOLE 
ZA 2024. I PROJEKCIJA ZA 2025. I 2026. GODINU</t>
  </si>
  <si>
    <t>FINANCIJSKI PLAN OSNOVNE ŠKOLE  
ZA 2024. I PROJEKCIJA ZA 2025. I 2026. GODINU</t>
  </si>
  <si>
    <t>Projekcija proračuna
za 2024.</t>
  </si>
  <si>
    <t>Proračun za 2023.</t>
  </si>
  <si>
    <t>Plan 2022.</t>
  </si>
  <si>
    <t>Izvršenje 2021.*</t>
  </si>
  <si>
    <t>REBALANS 2023.</t>
  </si>
  <si>
    <t>Premije osiguranja</t>
  </si>
  <si>
    <t>Doprinosi za obvezno zdravstveno osiguranje</t>
  </si>
  <si>
    <t>Ostale intelektualne usluge</t>
  </si>
  <si>
    <t>Premija osiguranja učenika</t>
  </si>
  <si>
    <t>Naknade troškova osobama izvan radnog odnosa - TUR</t>
  </si>
  <si>
    <t>Naknada troškova osobama izvan radnog odnoa - TUR</t>
  </si>
  <si>
    <t>OSTALI IZDACI ZA ŠKOLU - GRAD PRELOG</t>
  </si>
  <si>
    <t>Ostale pomoći - Grad Prelog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</si>
</sst>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399945066682943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NumberFormat="1" applyFont="1" applyFill="1" applyBorder="1" applyAlignment="1" applyProtection="1">
      <alignment vertical="center" wrapText="1"/>
    </xf>
    <xf numFmtId="3" fontId="2" fillId="2" borderId="4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 applyProtection="1">
      <alignment horizontal="right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5" fillId="2" borderId="3" xfId="0" quotePrefix="1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5" fillId="2" borderId="3" xfId="0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3" fontId="7" fillId="4" borderId="1" xfId="0" quotePrefix="1" applyNumberFormat="1" applyFont="1" applyFill="1" applyBorder="1" applyAlignment="1">
      <alignment horizontal="right"/>
    </xf>
    <xf numFmtId="3" fontId="7" fillId="3" borderId="1" xfId="0" quotePrefix="1" applyNumberFormat="1" applyFont="1" applyFill="1" applyBorder="1" applyAlignment="1">
      <alignment horizontal="right"/>
    </xf>
    <xf numFmtId="3" fontId="7" fillId="3" borderId="3" xfId="0" quotePrefix="1" applyNumberFormat="1" applyFont="1" applyFill="1" applyBorder="1" applyAlignment="1">
      <alignment horizontal="right"/>
    </xf>
    <xf numFmtId="0" fontId="7" fillId="0" borderId="1" xfId="0" quotePrefix="1" applyFont="1" applyBorder="1" applyAlignment="1">
      <alignment horizontal="left" wrapText="1"/>
    </xf>
    <xf numFmtId="0" fontId="7" fillId="0" borderId="2" xfId="0" quotePrefix="1" applyFont="1" applyBorder="1" applyAlignment="1">
      <alignment horizontal="left" wrapText="1"/>
    </xf>
    <xf numFmtId="0" fontId="7" fillId="0" borderId="2" xfId="0" quotePrefix="1" applyFont="1" applyBorder="1" applyAlignment="1">
      <alignment horizontal="center" wrapText="1"/>
    </xf>
    <xf numFmtId="0" fontId="11" fillId="0" borderId="0" xfId="0" applyFont="1"/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2" xfId="0" quotePrefix="1" applyFont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5" fillId="3" borderId="2" xfId="0" applyFont="1" applyFill="1" applyBorder="1" applyAlignment="1">
      <alignment vertical="center"/>
    </xf>
    <xf numFmtId="3" fontId="7" fillId="0" borderId="3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/>
    <xf numFmtId="0" fontId="9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3" fontId="7" fillId="4" borderId="3" xfId="0" applyNumberFormat="1" applyFont="1" applyFill="1" applyBorder="1" applyAlignment="1">
      <alignment horizontal="right" wrapText="1"/>
    </xf>
    <xf numFmtId="0" fontId="16" fillId="0" borderId="0" xfId="0" applyFont="1"/>
    <xf numFmtId="3" fontId="4" fillId="0" borderId="4" xfId="0" applyNumberFormat="1" applyFont="1" applyFill="1" applyBorder="1" applyAlignment="1" applyProtection="1">
      <alignment horizontal="righ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3" fontId="7" fillId="5" borderId="4" xfId="0" applyNumberFormat="1" applyFont="1" applyFill="1" applyBorder="1" applyAlignment="1">
      <alignment horizontal="right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3" fontId="7" fillId="6" borderId="3" xfId="0" applyNumberFormat="1" applyFont="1" applyFill="1" applyBorder="1"/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18" fillId="0" borderId="0" xfId="0" applyFont="1"/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22" fillId="4" borderId="3" xfId="0" applyNumberFormat="1" applyFont="1" applyFill="1" applyBorder="1" applyAlignment="1" applyProtection="1">
      <alignment horizontal="center" vertical="center" wrapText="1"/>
    </xf>
    <xf numFmtId="0" fontId="18" fillId="6" borderId="3" xfId="0" applyFont="1" applyFill="1" applyBorder="1" applyAlignment="1">
      <alignment horizontal="left" vertical="center" wrapText="1"/>
    </xf>
    <xf numFmtId="3" fontId="16" fillId="6" borderId="3" xfId="0" applyNumberFormat="1" applyFont="1" applyFill="1" applyBorder="1" applyAlignment="1">
      <alignment horizontal="right"/>
    </xf>
    <xf numFmtId="0" fontId="18" fillId="3" borderId="3" xfId="0" applyFont="1" applyFill="1" applyBorder="1" applyAlignment="1">
      <alignment horizontal="left" vertical="center" wrapText="1"/>
    </xf>
    <xf numFmtId="3" fontId="16" fillId="3" borderId="3" xfId="0" applyNumberFormat="1" applyFont="1" applyFill="1" applyBorder="1" applyAlignment="1">
      <alignment horizontal="right"/>
    </xf>
    <xf numFmtId="0" fontId="23" fillId="2" borderId="3" xfId="0" quotePrefix="1" applyFont="1" applyFill="1" applyBorder="1" applyAlignment="1">
      <alignment horizontal="left" vertical="center" wrapText="1"/>
    </xf>
    <xf numFmtId="3" fontId="16" fillId="2" borderId="3" xfId="0" applyNumberFormat="1" applyFont="1" applyFill="1" applyBorder="1" applyAlignment="1">
      <alignment horizontal="right"/>
    </xf>
    <xf numFmtId="0" fontId="23" fillId="2" borderId="3" xfId="0" applyFont="1" applyFill="1" applyBorder="1" applyAlignment="1">
      <alignment horizontal="left" vertical="center" wrapText="1"/>
    </xf>
    <xf numFmtId="3" fontId="16" fillId="2" borderId="3" xfId="0" applyNumberFormat="1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/>
    </xf>
    <xf numFmtId="0" fontId="7" fillId="5" borderId="4" xfId="0" applyFont="1" applyFill="1" applyBorder="1" applyAlignment="1">
      <alignment horizontal="left" vertical="center" wrapText="1"/>
    </xf>
    <xf numFmtId="3" fontId="5" fillId="5" borderId="4" xfId="0" applyNumberFormat="1" applyFont="1" applyFill="1" applyBorder="1" applyAlignment="1">
      <alignment horizontal="right"/>
    </xf>
    <xf numFmtId="0" fontId="6" fillId="7" borderId="4" xfId="0" applyFont="1" applyFill="1" applyBorder="1" applyAlignment="1">
      <alignment horizontal="left" vertical="center" wrapText="1"/>
    </xf>
    <xf numFmtId="3" fontId="5" fillId="7" borderId="4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3" fontId="7" fillId="3" borderId="4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horizontal="left" vertical="center" wrapText="1" indent="1"/>
    </xf>
    <xf numFmtId="0" fontId="7" fillId="8" borderId="2" xfId="0" applyFont="1" applyFill="1" applyBorder="1" applyAlignment="1">
      <alignment horizontal="left" vertical="center" wrapText="1" indent="1"/>
    </xf>
    <xf numFmtId="0" fontId="7" fillId="8" borderId="4" xfId="0" applyFont="1" applyFill="1" applyBorder="1" applyAlignment="1">
      <alignment horizontal="left" vertical="center" wrapText="1" indent="1"/>
    </xf>
    <xf numFmtId="0" fontId="7" fillId="8" borderId="4" xfId="0" applyFont="1" applyFill="1" applyBorder="1" applyAlignment="1">
      <alignment horizontal="left" vertical="center" wrapText="1"/>
    </xf>
    <xf numFmtId="3" fontId="7" fillId="8" borderId="4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3" fontId="16" fillId="0" borderId="0" xfId="0" applyNumberFormat="1" applyFont="1"/>
    <xf numFmtId="3" fontId="6" fillId="2" borderId="3" xfId="0" quotePrefix="1" applyNumberFormat="1" applyFont="1" applyFill="1" applyBorder="1" applyAlignment="1">
      <alignment horizontal="left" vertical="center"/>
    </xf>
    <xf numFmtId="3" fontId="6" fillId="2" borderId="3" xfId="0" quotePrefix="1" applyNumberFormat="1" applyFont="1" applyFill="1" applyBorder="1" applyAlignment="1">
      <alignment horizontal="left" vertical="center" wrapText="1"/>
    </xf>
    <xf numFmtId="3" fontId="18" fillId="0" borderId="0" xfId="0" applyNumberFormat="1" applyFont="1"/>
    <xf numFmtId="3" fontId="23" fillId="0" borderId="3" xfId="0" applyNumberFormat="1" applyFont="1" applyBorder="1" applyAlignment="1">
      <alignment horizontal="right"/>
    </xf>
    <xf numFmtId="3" fontId="23" fillId="0" borderId="0" xfId="0" applyNumberFormat="1" applyFont="1"/>
    <xf numFmtId="0" fontId="4" fillId="6" borderId="3" xfId="0" applyNumberFormat="1" applyFont="1" applyFill="1" applyBorder="1" applyAlignment="1" applyProtection="1">
      <alignment horizontal="left" vertical="center" wrapText="1"/>
    </xf>
    <xf numFmtId="3" fontId="4" fillId="6" borderId="4" xfId="0" applyNumberFormat="1" applyFont="1" applyFill="1" applyBorder="1" applyAlignment="1" applyProtection="1">
      <alignment horizontal="right" vertical="center" wrapText="1"/>
    </xf>
    <xf numFmtId="0" fontId="7" fillId="3" borderId="3" xfId="0" applyNumberFormat="1" applyFont="1" applyFill="1" applyBorder="1" applyAlignment="1" applyProtection="1">
      <alignment vertical="center" wrapText="1"/>
    </xf>
    <xf numFmtId="3" fontId="4" fillId="3" borderId="3" xfId="0" applyNumberFormat="1" applyFont="1" applyFill="1" applyBorder="1" applyAlignment="1" applyProtection="1">
      <alignment horizontal="right" vertical="center" wrapText="1"/>
    </xf>
    <xf numFmtId="0" fontId="7" fillId="3" borderId="3" xfId="0" applyNumberFormat="1" applyFont="1" applyFill="1" applyBorder="1" applyAlignment="1" applyProtection="1">
      <alignment horizontal="left" vertical="center" wrapText="1"/>
    </xf>
    <xf numFmtId="3" fontId="4" fillId="3" borderId="4" xfId="0" applyNumberFormat="1" applyFont="1" applyFill="1" applyBorder="1" applyAlignment="1">
      <alignment horizontal="right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3" fontId="2" fillId="3" borderId="4" xfId="0" applyNumberFormat="1" applyFont="1" applyFill="1" applyBorder="1" applyAlignment="1">
      <alignment horizontal="right"/>
    </xf>
    <xf numFmtId="3" fontId="4" fillId="6" borderId="3" xfId="0" applyNumberFormat="1" applyFont="1" applyFill="1" applyBorder="1" applyAlignment="1" applyProtection="1">
      <alignment horizontal="left" vertical="center" wrapText="1"/>
    </xf>
    <xf numFmtId="3" fontId="18" fillId="6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 applyProtection="1">
      <alignment horizontal="left" vertical="center" wrapText="1"/>
    </xf>
    <xf numFmtId="3" fontId="18" fillId="3" borderId="3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7" fillId="9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 indent="1"/>
    </xf>
    <xf numFmtId="0" fontId="7" fillId="10" borderId="2" xfId="0" applyFont="1" applyFill="1" applyBorder="1" applyAlignment="1">
      <alignment horizontal="left" vertical="center" wrapText="1" indent="1"/>
    </xf>
    <xf numFmtId="0" fontId="7" fillId="10" borderId="4" xfId="0" applyFont="1" applyFill="1" applyBorder="1" applyAlignment="1">
      <alignment horizontal="left" vertical="center" wrapText="1" indent="1"/>
    </xf>
    <xf numFmtId="0" fontId="7" fillId="10" borderId="4" xfId="0" applyFont="1" applyFill="1" applyBorder="1" applyAlignment="1">
      <alignment horizontal="left" vertical="center" wrapText="1"/>
    </xf>
    <xf numFmtId="3" fontId="7" fillId="10" borderId="4" xfId="0" applyNumberFormat="1" applyFont="1" applyFill="1" applyBorder="1" applyAlignment="1">
      <alignment horizontal="right"/>
    </xf>
    <xf numFmtId="0" fontId="7" fillId="11" borderId="1" xfId="0" applyFont="1" applyFill="1" applyBorder="1" applyAlignment="1">
      <alignment horizontal="left" vertical="center" wrapText="1" indent="1"/>
    </xf>
    <xf numFmtId="0" fontId="7" fillId="11" borderId="2" xfId="0" applyFont="1" applyFill="1" applyBorder="1" applyAlignment="1">
      <alignment horizontal="left" vertical="center" wrapText="1" indent="1"/>
    </xf>
    <xf numFmtId="0" fontId="7" fillId="11" borderId="4" xfId="0" applyFont="1" applyFill="1" applyBorder="1" applyAlignment="1">
      <alignment horizontal="left" vertical="center" wrapText="1" indent="1"/>
    </xf>
    <xf numFmtId="0" fontId="7" fillId="11" borderId="4" xfId="0" applyFont="1" applyFill="1" applyBorder="1" applyAlignment="1">
      <alignment horizontal="left" vertical="center" wrapText="1"/>
    </xf>
    <xf numFmtId="3" fontId="7" fillId="11" borderId="4" xfId="0" applyNumberFormat="1" applyFont="1" applyFill="1" applyBorder="1" applyAlignment="1">
      <alignment horizontal="right"/>
    </xf>
    <xf numFmtId="0" fontId="7" fillId="11" borderId="1" xfId="0" applyFont="1" applyFill="1" applyBorder="1" applyAlignment="1">
      <alignment horizontal="left" vertical="center" wrapText="1"/>
    </xf>
    <xf numFmtId="0" fontId="7" fillId="11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3" fontId="11" fillId="0" borderId="0" xfId="0" applyNumberFormat="1" applyFont="1"/>
    <xf numFmtId="3" fontId="7" fillId="3" borderId="3" xfId="0" applyNumberFormat="1" applyFont="1" applyFill="1" applyBorder="1" applyAlignment="1" applyProtection="1">
      <alignment horizontal="right" vertical="center" wrapText="1"/>
    </xf>
    <xf numFmtId="3" fontId="7" fillId="6" borderId="4" xfId="0" applyNumberFormat="1" applyFont="1" applyFill="1" applyBorder="1" applyAlignment="1" applyProtection="1">
      <alignment horizontal="right" vertical="center" wrapText="1"/>
    </xf>
    <xf numFmtId="3" fontId="5" fillId="3" borderId="4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3" borderId="1" xfId="0" quotePrefix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7" fillId="0" borderId="1" xfId="0" quotePrefix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7" fillId="0" borderId="1" xfId="0" quotePrefix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selection activeCell="I10" sqref="I10"/>
    </sheetView>
  </sheetViews>
  <sheetFormatPr defaultColWidth="8.85546875" defaultRowHeight="14.25" x14ac:dyDescent="0.2"/>
  <cols>
    <col min="1" max="4" width="8.85546875" style="28"/>
    <col min="5" max="11" width="25.28515625" style="28" customWidth="1"/>
    <col min="12" max="16384" width="8.85546875" style="28"/>
  </cols>
  <sheetData>
    <row r="1" spans="1:11" ht="42" customHeight="1" x14ac:dyDescent="0.2">
      <c r="A1" s="158" t="s">
        <v>208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8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 x14ac:dyDescent="0.2">
      <c r="A3" s="158" t="s">
        <v>17</v>
      </c>
      <c r="B3" s="158"/>
      <c r="C3" s="158"/>
      <c r="D3" s="158"/>
      <c r="E3" s="158"/>
      <c r="F3" s="158"/>
      <c r="G3" s="158"/>
      <c r="H3" s="158"/>
      <c r="I3" s="158"/>
      <c r="J3" s="166"/>
      <c r="K3" s="166"/>
    </row>
    <row r="4" spans="1:11" ht="18" x14ac:dyDescent="0.2">
      <c r="A4" s="29"/>
      <c r="B4" s="29"/>
      <c r="C4" s="29"/>
      <c r="D4" s="29"/>
      <c r="E4" s="29"/>
      <c r="F4" s="29"/>
      <c r="G4" s="29"/>
      <c r="H4" s="29"/>
      <c r="I4" s="29"/>
      <c r="J4" s="30"/>
      <c r="K4" s="30"/>
    </row>
    <row r="5" spans="1:11" ht="15" x14ac:dyDescent="0.2">
      <c r="A5" s="158" t="s">
        <v>24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8" x14ac:dyDescent="0.25">
      <c r="A6" s="31"/>
      <c r="B6" s="32"/>
      <c r="C6" s="32"/>
      <c r="D6" s="32"/>
      <c r="E6" s="33"/>
      <c r="F6" s="34"/>
      <c r="G6" s="34"/>
      <c r="H6" s="34"/>
      <c r="I6" s="34"/>
      <c r="J6" s="34"/>
      <c r="K6" s="35" t="s">
        <v>30</v>
      </c>
    </row>
    <row r="7" spans="1:11" ht="25.5" x14ac:dyDescent="0.2">
      <c r="A7" s="25"/>
      <c r="B7" s="26"/>
      <c r="C7" s="26"/>
      <c r="D7" s="27"/>
      <c r="E7" s="36"/>
      <c r="F7" s="37" t="s">
        <v>213</v>
      </c>
      <c r="G7" s="37" t="s">
        <v>212</v>
      </c>
      <c r="H7" s="37" t="s">
        <v>211</v>
      </c>
      <c r="I7" s="37" t="s">
        <v>214</v>
      </c>
      <c r="J7" s="37" t="s">
        <v>210</v>
      </c>
      <c r="K7" s="37" t="s">
        <v>38</v>
      </c>
    </row>
    <row r="8" spans="1:11" x14ac:dyDescent="0.2">
      <c r="A8" s="160" t="s">
        <v>0</v>
      </c>
      <c r="B8" s="157"/>
      <c r="C8" s="157"/>
      <c r="D8" s="157"/>
      <c r="E8" s="167"/>
      <c r="F8" s="38">
        <f>F9+F10</f>
        <v>726071</v>
      </c>
      <c r="G8" s="38">
        <f t="shared" ref="G8:K8" si="0">G9+G10</f>
        <v>486992</v>
      </c>
      <c r="H8" s="38">
        <f t="shared" si="0"/>
        <v>486992</v>
      </c>
      <c r="I8" s="38">
        <f t="shared" ref="I8" si="1">I9+I10</f>
        <v>612775</v>
      </c>
      <c r="J8" s="38">
        <f t="shared" si="0"/>
        <v>0</v>
      </c>
      <c r="K8" s="38">
        <f t="shared" si="0"/>
        <v>0</v>
      </c>
    </row>
    <row r="9" spans="1:11" x14ac:dyDescent="0.2">
      <c r="A9" s="168" t="s">
        <v>32</v>
      </c>
      <c r="B9" s="169"/>
      <c r="C9" s="169"/>
      <c r="D9" s="169"/>
      <c r="E9" s="165"/>
      <c r="F9" s="39">
        <v>726071</v>
      </c>
      <c r="G9" s="39">
        <v>486992</v>
      </c>
      <c r="H9" s="39">
        <v>486992</v>
      </c>
      <c r="I9" s="39">
        <v>612775</v>
      </c>
      <c r="J9" s="39">
        <v>0</v>
      </c>
      <c r="K9" s="39">
        <v>0</v>
      </c>
    </row>
    <row r="10" spans="1:11" x14ac:dyDescent="0.2">
      <c r="A10" s="164" t="s">
        <v>33</v>
      </c>
      <c r="B10" s="165"/>
      <c r="C10" s="165"/>
      <c r="D10" s="165"/>
      <c r="E10" s="165"/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">
      <c r="A11" s="17" t="s">
        <v>1</v>
      </c>
      <c r="B11" s="40"/>
      <c r="C11" s="40"/>
      <c r="D11" s="40"/>
      <c r="E11" s="40"/>
      <c r="F11" s="38">
        <f>F12+F13</f>
        <v>446886</v>
      </c>
      <c r="G11" s="38">
        <f t="shared" ref="G11:K11" si="2">G12+G13</f>
        <v>486992</v>
      </c>
      <c r="H11" s="38">
        <f t="shared" si="2"/>
        <v>486992</v>
      </c>
      <c r="I11" s="38">
        <f t="shared" ref="I11" si="3">I12+I13</f>
        <v>609982</v>
      </c>
      <c r="J11" s="38">
        <f t="shared" si="2"/>
        <v>0</v>
      </c>
      <c r="K11" s="38">
        <f t="shared" si="2"/>
        <v>0</v>
      </c>
    </row>
    <row r="12" spans="1:11" x14ac:dyDescent="0.2">
      <c r="A12" s="170" t="s">
        <v>34</v>
      </c>
      <c r="B12" s="169"/>
      <c r="C12" s="169"/>
      <c r="D12" s="169"/>
      <c r="E12" s="169"/>
      <c r="F12" s="39">
        <v>439943</v>
      </c>
      <c r="G12" s="39">
        <v>481179</v>
      </c>
      <c r="H12" s="39">
        <v>481179</v>
      </c>
      <c r="I12" s="39">
        <v>609982</v>
      </c>
      <c r="J12" s="39">
        <v>0</v>
      </c>
      <c r="K12" s="41">
        <v>0</v>
      </c>
    </row>
    <row r="13" spans="1:11" x14ac:dyDescent="0.2">
      <c r="A13" s="164" t="s">
        <v>35</v>
      </c>
      <c r="B13" s="165"/>
      <c r="C13" s="165"/>
      <c r="D13" s="165"/>
      <c r="E13" s="165"/>
      <c r="F13" s="39">
        <v>6943</v>
      </c>
      <c r="G13" s="39">
        <v>5813</v>
      </c>
      <c r="H13" s="39">
        <v>5813</v>
      </c>
      <c r="I13" s="39">
        <v>0</v>
      </c>
      <c r="J13" s="39">
        <v>0</v>
      </c>
      <c r="K13" s="41">
        <v>0</v>
      </c>
    </row>
    <row r="14" spans="1:11" x14ac:dyDescent="0.2">
      <c r="A14" s="156" t="s">
        <v>57</v>
      </c>
      <c r="B14" s="157"/>
      <c r="C14" s="157"/>
      <c r="D14" s="157"/>
      <c r="E14" s="157"/>
      <c r="F14" s="38">
        <f>F8-F11</f>
        <v>279185</v>
      </c>
      <c r="G14" s="38">
        <f t="shared" ref="G14:K14" si="4">G8-G11</f>
        <v>0</v>
      </c>
      <c r="H14" s="38">
        <f t="shared" si="4"/>
        <v>0</v>
      </c>
      <c r="I14" s="38">
        <f t="shared" ref="I14" si="5">I8-I11</f>
        <v>2793</v>
      </c>
      <c r="J14" s="38">
        <f t="shared" si="4"/>
        <v>0</v>
      </c>
      <c r="K14" s="38">
        <f t="shared" si="4"/>
        <v>0</v>
      </c>
    </row>
    <row r="15" spans="1:11" ht="18" x14ac:dyDescent="0.2">
      <c r="A15" s="29"/>
      <c r="B15" s="42"/>
      <c r="C15" s="42"/>
      <c r="D15" s="42"/>
      <c r="E15" s="42"/>
      <c r="F15" s="42"/>
      <c r="G15" s="42"/>
      <c r="H15" s="43"/>
      <c r="I15" s="43"/>
      <c r="J15" s="43"/>
      <c r="K15" s="43"/>
    </row>
    <row r="16" spans="1:11" ht="15" x14ac:dyDescent="0.2">
      <c r="A16" s="158" t="s">
        <v>25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</row>
    <row r="17" spans="1:11" ht="18" x14ac:dyDescent="0.2">
      <c r="A17" s="29"/>
      <c r="B17" s="42"/>
      <c r="C17" s="42"/>
      <c r="D17" s="42"/>
      <c r="E17" s="42"/>
      <c r="F17" s="42"/>
      <c r="G17" s="42"/>
      <c r="H17" s="43"/>
      <c r="I17" s="43"/>
      <c r="J17" s="43"/>
      <c r="K17" s="43"/>
    </row>
    <row r="18" spans="1:11" ht="25.5" x14ac:dyDescent="0.2">
      <c r="A18" s="25"/>
      <c r="B18" s="26"/>
      <c r="C18" s="26"/>
      <c r="D18" s="27"/>
      <c r="E18" s="36"/>
      <c r="F18" s="37" t="s">
        <v>213</v>
      </c>
      <c r="G18" s="37" t="s">
        <v>212</v>
      </c>
      <c r="H18" s="37" t="s">
        <v>211</v>
      </c>
      <c r="I18" s="37" t="s">
        <v>214</v>
      </c>
      <c r="J18" s="37" t="s">
        <v>210</v>
      </c>
      <c r="K18" s="37" t="s">
        <v>38</v>
      </c>
    </row>
    <row r="19" spans="1:11" x14ac:dyDescent="0.2">
      <c r="A19" s="164" t="s">
        <v>36</v>
      </c>
      <c r="B19" s="165"/>
      <c r="C19" s="165"/>
      <c r="D19" s="165"/>
      <c r="E19" s="165"/>
      <c r="F19" s="39"/>
      <c r="G19" s="39"/>
      <c r="H19" s="39"/>
      <c r="I19" s="39"/>
      <c r="J19" s="39"/>
      <c r="K19" s="41"/>
    </row>
    <row r="20" spans="1:11" x14ac:dyDescent="0.2">
      <c r="A20" s="164" t="s">
        <v>37</v>
      </c>
      <c r="B20" s="165"/>
      <c r="C20" s="165"/>
      <c r="D20" s="165"/>
      <c r="E20" s="165"/>
      <c r="F20" s="39"/>
      <c r="G20" s="39"/>
      <c r="H20" s="39"/>
      <c r="I20" s="39"/>
      <c r="J20" s="39"/>
      <c r="K20" s="41"/>
    </row>
    <row r="21" spans="1:11" x14ac:dyDescent="0.2">
      <c r="A21" s="156" t="s">
        <v>2</v>
      </c>
      <c r="B21" s="157"/>
      <c r="C21" s="157"/>
      <c r="D21" s="157"/>
      <c r="E21" s="157"/>
      <c r="F21" s="38">
        <f>F19-F20</f>
        <v>0</v>
      </c>
      <c r="G21" s="38">
        <f t="shared" ref="G21:K21" si="6">G19-G20</f>
        <v>0</v>
      </c>
      <c r="H21" s="38">
        <f t="shared" si="6"/>
        <v>0</v>
      </c>
      <c r="I21" s="38">
        <f t="shared" ref="I21" si="7">I19-I20</f>
        <v>0</v>
      </c>
      <c r="J21" s="38">
        <f t="shared" si="6"/>
        <v>0</v>
      </c>
      <c r="K21" s="38">
        <f t="shared" si="6"/>
        <v>0</v>
      </c>
    </row>
    <row r="22" spans="1:11" x14ac:dyDescent="0.2">
      <c r="A22" s="156" t="s">
        <v>58</v>
      </c>
      <c r="B22" s="157"/>
      <c r="C22" s="157"/>
      <c r="D22" s="157"/>
      <c r="E22" s="157"/>
      <c r="F22" s="38">
        <f>F14+F21</f>
        <v>279185</v>
      </c>
      <c r="G22" s="38">
        <f t="shared" ref="G22:K22" si="8">G14+G21</f>
        <v>0</v>
      </c>
      <c r="H22" s="38">
        <f t="shared" si="8"/>
        <v>0</v>
      </c>
      <c r="I22" s="38">
        <f t="shared" ref="I22" si="9">I14+I21</f>
        <v>2793</v>
      </c>
      <c r="J22" s="38">
        <f t="shared" si="8"/>
        <v>0</v>
      </c>
      <c r="K22" s="38">
        <f t="shared" si="8"/>
        <v>0</v>
      </c>
    </row>
    <row r="23" spans="1:11" ht="18" x14ac:dyDescent="0.2">
      <c r="A23" s="44"/>
      <c r="B23" s="42"/>
      <c r="C23" s="42"/>
      <c r="D23" s="42"/>
      <c r="E23" s="42"/>
      <c r="F23" s="42"/>
      <c r="G23" s="42"/>
      <c r="H23" s="43"/>
      <c r="I23" s="43"/>
      <c r="J23" s="43"/>
      <c r="K23" s="43"/>
    </row>
    <row r="24" spans="1:11" ht="15" x14ac:dyDescent="0.2">
      <c r="A24" s="158" t="s">
        <v>59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</row>
    <row r="25" spans="1:11" ht="15.75" x14ac:dyDescent="0.2">
      <c r="A25" s="45"/>
      <c r="B25" s="46"/>
      <c r="C25" s="46"/>
      <c r="D25" s="46"/>
      <c r="E25" s="46"/>
      <c r="F25" s="46"/>
      <c r="G25" s="46"/>
      <c r="H25" s="46"/>
      <c r="I25" s="126"/>
      <c r="J25" s="46"/>
      <c r="K25" s="46"/>
    </row>
    <row r="26" spans="1:11" ht="25.5" x14ac:dyDescent="0.2">
      <c r="A26" s="25"/>
      <c r="B26" s="26"/>
      <c r="C26" s="26"/>
      <c r="D26" s="27"/>
      <c r="E26" s="36"/>
      <c r="F26" s="37" t="s">
        <v>213</v>
      </c>
      <c r="G26" s="37" t="s">
        <v>212</v>
      </c>
      <c r="H26" s="37" t="s">
        <v>211</v>
      </c>
      <c r="I26" s="37" t="s">
        <v>214</v>
      </c>
      <c r="J26" s="37" t="s">
        <v>210</v>
      </c>
      <c r="K26" s="37" t="s">
        <v>38</v>
      </c>
    </row>
    <row r="27" spans="1:11" ht="15" customHeight="1" x14ac:dyDescent="0.2">
      <c r="A27" s="151" t="s">
        <v>60</v>
      </c>
      <c r="B27" s="152"/>
      <c r="C27" s="152"/>
      <c r="D27" s="152"/>
      <c r="E27" s="153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7">
        <v>0</v>
      </c>
    </row>
    <row r="28" spans="1:11" ht="15" customHeight="1" x14ac:dyDescent="0.2">
      <c r="A28" s="156" t="s">
        <v>61</v>
      </c>
      <c r="B28" s="157"/>
      <c r="C28" s="157"/>
      <c r="D28" s="157"/>
      <c r="E28" s="157"/>
      <c r="F28" s="23">
        <f>F22+F27</f>
        <v>279185</v>
      </c>
      <c r="G28" s="23">
        <f t="shared" ref="G28:K28" si="10">G22+G27</f>
        <v>0</v>
      </c>
      <c r="H28" s="23">
        <f t="shared" si="10"/>
        <v>0</v>
      </c>
      <c r="I28" s="23">
        <f t="shared" ref="I28" si="11">I22+I27</f>
        <v>2793</v>
      </c>
      <c r="J28" s="23">
        <f t="shared" si="10"/>
        <v>0</v>
      </c>
      <c r="K28" s="24">
        <f t="shared" si="10"/>
        <v>0</v>
      </c>
    </row>
    <row r="29" spans="1:11" ht="45" customHeight="1" x14ac:dyDescent="0.2">
      <c r="A29" s="160" t="s">
        <v>62</v>
      </c>
      <c r="B29" s="161"/>
      <c r="C29" s="161"/>
      <c r="D29" s="161"/>
      <c r="E29" s="162"/>
      <c r="F29" s="23">
        <f>F14+F21+F27-F28</f>
        <v>0</v>
      </c>
      <c r="G29" s="23">
        <f t="shared" ref="G29:K29" si="12">G14+G21+G27-G28</f>
        <v>0</v>
      </c>
      <c r="H29" s="23">
        <f t="shared" si="12"/>
        <v>0</v>
      </c>
      <c r="I29" s="23">
        <f t="shared" ref="I29" si="13">I14+I21+I27-I28</f>
        <v>0</v>
      </c>
      <c r="J29" s="23">
        <f t="shared" si="12"/>
        <v>0</v>
      </c>
      <c r="K29" s="24">
        <f t="shared" si="12"/>
        <v>0</v>
      </c>
    </row>
    <row r="30" spans="1:11" ht="15.75" x14ac:dyDescent="0.2">
      <c r="A30" s="45"/>
      <c r="B30" s="46"/>
      <c r="C30" s="46"/>
      <c r="D30" s="46"/>
      <c r="E30" s="46"/>
      <c r="F30" s="46"/>
      <c r="G30" s="46"/>
      <c r="H30" s="46"/>
      <c r="I30" s="126"/>
      <c r="J30" s="46"/>
      <c r="K30" s="46"/>
    </row>
    <row r="31" spans="1:11" ht="15.75" x14ac:dyDescent="0.2">
      <c r="A31" s="158" t="s">
        <v>56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</row>
    <row r="32" spans="1:11" ht="18" x14ac:dyDescent="0.2">
      <c r="A32" s="44"/>
      <c r="B32" s="42"/>
      <c r="C32" s="42"/>
      <c r="D32" s="42"/>
      <c r="E32" s="42"/>
      <c r="F32" s="42"/>
      <c r="G32" s="42"/>
      <c r="H32" s="43"/>
      <c r="I32" s="43"/>
      <c r="J32" s="43"/>
      <c r="K32" s="43"/>
    </row>
    <row r="33" spans="1:11" ht="25.5" x14ac:dyDescent="0.2">
      <c r="A33" s="25"/>
      <c r="B33" s="26"/>
      <c r="C33" s="26"/>
      <c r="D33" s="27"/>
      <c r="E33" s="36"/>
      <c r="F33" s="37" t="s">
        <v>213</v>
      </c>
      <c r="G33" s="37" t="s">
        <v>212</v>
      </c>
      <c r="H33" s="37" t="s">
        <v>211</v>
      </c>
      <c r="I33" s="37" t="s">
        <v>214</v>
      </c>
      <c r="J33" s="37" t="s">
        <v>210</v>
      </c>
      <c r="K33" s="37" t="s">
        <v>38</v>
      </c>
    </row>
    <row r="34" spans="1:11" x14ac:dyDescent="0.2">
      <c r="A34" s="151" t="s">
        <v>60</v>
      </c>
      <c r="B34" s="152"/>
      <c r="C34" s="152"/>
      <c r="D34" s="152"/>
      <c r="E34" s="153"/>
      <c r="F34" s="22">
        <v>0</v>
      </c>
      <c r="G34" s="22">
        <f>F37</f>
        <v>0</v>
      </c>
      <c r="H34" s="22">
        <f>G37</f>
        <v>0</v>
      </c>
      <c r="I34" s="22">
        <f>H37</f>
        <v>0</v>
      </c>
      <c r="J34" s="22">
        <f>H37</f>
        <v>0</v>
      </c>
      <c r="K34" s="47">
        <f>J37</f>
        <v>0</v>
      </c>
    </row>
    <row r="35" spans="1:11" ht="28.5" customHeight="1" x14ac:dyDescent="0.2">
      <c r="A35" s="151" t="s">
        <v>63</v>
      </c>
      <c r="B35" s="152"/>
      <c r="C35" s="152"/>
      <c r="D35" s="152"/>
      <c r="E35" s="153"/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7">
        <v>0</v>
      </c>
    </row>
    <row r="36" spans="1:11" x14ac:dyDescent="0.2">
      <c r="A36" s="151" t="s">
        <v>64</v>
      </c>
      <c r="B36" s="154"/>
      <c r="C36" s="154"/>
      <c r="D36" s="154"/>
      <c r="E36" s="155"/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7">
        <v>0</v>
      </c>
    </row>
    <row r="37" spans="1:11" ht="15" customHeight="1" x14ac:dyDescent="0.2">
      <c r="A37" s="156" t="s">
        <v>61</v>
      </c>
      <c r="B37" s="157"/>
      <c r="C37" s="157"/>
      <c r="D37" s="157"/>
      <c r="E37" s="157"/>
      <c r="F37" s="23">
        <f>F34-F35+F36</f>
        <v>0</v>
      </c>
      <c r="G37" s="23">
        <f t="shared" ref="G37:K37" si="14">G34-G35+G36</f>
        <v>0</v>
      </c>
      <c r="H37" s="23">
        <f t="shared" si="14"/>
        <v>0</v>
      </c>
      <c r="I37" s="23">
        <f t="shared" ref="I37" si="15">I34-I35+I36</f>
        <v>0</v>
      </c>
      <c r="J37" s="23">
        <f t="shared" si="14"/>
        <v>0</v>
      </c>
      <c r="K37" s="24">
        <f t="shared" si="14"/>
        <v>0</v>
      </c>
    </row>
    <row r="38" spans="1:11" ht="17.25" customHeight="1" x14ac:dyDescent="0.2"/>
    <row r="39" spans="1:11" x14ac:dyDescent="0.2">
      <c r="A39" s="171" t="s">
        <v>31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</row>
    <row r="40" spans="1:11" ht="9" customHeight="1" x14ac:dyDescent="0.2"/>
    <row r="44" spans="1:11" x14ac:dyDescent="0.2">
      <c r="A44" s="163" t="s">
        <v>65</v>
      </c>
      <c r="B44" s="163"/>
      <c r="C44" s="163"/>
      <c r="D44" s="28" t="s">
        <v>66</v>
      </c>
      <c r="F44" s="28" t="s">
        <v>66</v>
      </c>
      <c r="J44" s="28" t="s">
        <v>66</v>
      </c>
      <c r="K44" s="28" t="s">
        <v>67</v>
      </c>
    </row>
    <row r="45" spans="1:11" x14ac:dyDescent="0.2">
      <c r="C45" s="28" t="s">
        <v>66</v>
      </c>
      <c r="D45" s="28" t="s">
        <v>66</v>
      </c>
      <c r="F45" s="28" t="s">
        <v>66</v>
      </c>
      <c r="J45" s="28" t="s">
        <v>66</v>
      </c>
    </row>
  </sheetData>
  <mergeCells count="25">
    <mergeCell ref="A44:C44"/>
    <mergeCell ref="A20:E20"/>
    <mergeCell ref="A1:K1"/>
    <mergeCell ref="A3:K3"/>
    <mergeCell ref="A5:K5"/>
    <mergeCell ref="A8:E8"/>
    <mergeCell ref="A9:E9"/>
    <mergeCell ref="A10:E10"/>
    <mergeCell ref="A12:E12"/>
    <mergeCell ref="A13:E13"/>
    <mergeCell ref="A14:E14"/>
    <mergeCell ref="A16:K16"/>
    <mergeCell ref="A19:E19"/>
    <mergeCell ref="A39:K39"/>
    <mergeCell ref="A21:E21"/>
    <mergeCell ref="A22:E22"/>
    <mergeCell ref="A34:E34"/>
    <mergeCell ref="A35:E35"/>
    <mergeCell ref="A36:E36"/>
    <mergeCell ref="A37:E37"/>
    <mergeCell ref="A24:K24"/>
    <mergeCell ref="A27:E27"/>
    <mergeCell ref="A28:E28"/>
    <mergeCell ref="A29:E29"/>
    <mergeCell ref="A31:K3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opLeftCell="A79" workbookViewId="0">
      <selection activeCell="H33" sqref="H33"/>
    </sheetView>
  </sheetViews>
  <sheetFormatPr defaultColWidth="9.140625" defaultRowHeight="14.25" x14ac:dyDescent="0.2"/>
  <cols>
    <col min="1" max="1" width="7.42578125" style="48" bestFit="1" customWidth="1"/>
    <col min="2" max="2" width="8.42578125" style="48" bestFit="1" customWidth="1"/>
    <col min="3" max="3" width="57.140625" style="48" customWidth="1"/>
    <col min="4" max="9" width="20.5703125" style="48" customWidth="1"/>
    <col min="10" max="12" width="9.140625" style="48"/>
    <col min="13" max="13" width="11" style="48" customWidth="1"/>
    <col min="14" max="16384" width="9.140625" style="48"/>
  </cols>
  <sheetData>
    <row r="1" spans="1:9" ht="42" customHeight="1" x14ac:dyDescent="0.2">
      <c r="A1" s="173" t="s">
        <v>208</v>
      </c>
      <c r="B1" s="173"/>
      <c r="C1" s="173"/>
      <c r="D1" s="173"/>
      <c r="E1" s="173"/>
      <c r="F1" s="173"/>
      <c r="G1" s="173"/>
      <c r="H1" s="173"/>
      <c r="I1" s="173"/>
    </row>
    <row r="2" spans="1:9" ht="18" customHeight="1" x14ac:dyDescent="0.2">
      <c r="A2" s="14"/>
      <c r="B2" s="14"/>
      <c r="C2" s="14"/>
      <c r="D2" s="14"/>
      <c r="E2" s="14"/>
      <c r="F2" s="14"/>
      <c r="G2" s="14"/>
      <c r="H2" s="14"/>
      <c r="I2" s="14"/>
    </row>
    <row r="3" spans="1:9" ht="15.75" customHeight="1" x14ac:dyDescent="0.2">
      <c r="A3" s="173" t="s">
        <v>17</v>
      </c>
      <c r="B3" s="173"/>
      <c r="C3" s="173"/>
      <c r="D3" s="173"/>
      <c r="E3" s="173"/>
      <c r="F3" s="173"/>
      <c r="G3" s="173"/>
      <c r="H3" s="173"/>
      <c r="I3" s="173"/>
    </row>
    <row r="4" spans="1:9" ht="18" x14ac:dyDescent="0.2">
      <c r="A4" s="14"/>
      <c r="B4" s="14"/>
      <c r="C4" s="14"/>
      <c r="D4" s="14"/>
      <c r="E4" s="14"/>
      <c r="F4" s="14"/>
      <c r="G4" s="14"/>
      <c r="H4" s="1"/>
      <c r="I4" s="1"/>
    </row>
    <row r="5" spans="1:9" ht="18" customHeight="1" x14ac:dyDescent="0.2">
      <c r="A5" s="173" t="s">
        <v>4</v>
      </c>
      <c r="B5" s="173"/>
      <c r="C5" s="173"/>
      <c r="D5" s="173"/>
      <c r="E5" s="173"/>
      <c r="F5" s="173"/>
      <c r="G5" s="173"/>
      <c r="H5" s="173"/>
      <c r="I5" s="173"/>
    </row>
    <row r="6" spans="1:9" ht="18" x14ac:dyDescent="0.2">
      <c r="A6" s="14"/>
      <c r="B6" s="14"/>
      <c r="C6" s="14"/>
      <c r="D6" s="14"/>
      <c r="E6" s="14"/>
      <c r="F6" s="14"/>
      <c r="G6" s="14"/>
      <c r="H6" s="1"/>
      <c r="I6" s="1"/>
    </row>
    <row r="7" spans="1:9" ht="15.75" customHeight="1" x14ac:dyDescent="0.2">
      <c r="A7" s="173" t="s">
        <v>39</v>
      </c>
      <c r="B7" s="173"/>
      <c r="C7" s="173"/>
      <c r="D7" s="173"/>
      <c r="E7" s="173"/>
      <c r="F7" s="173"/>
      <c r="G7" s="173"/>
      <c r="H7" s="173"/>
      <c r="I7" s="173"/>
    </row>
    <row r="8" spans="1:9" ht="18" x14ac:dyDescent="0.2">
      <c r="A8" s="14"/>
      <c r="B8" s="14"/>
      <c r="C8" s="14"/>
      <c r="D8" s="14"/>
      <c r="E8" s="14"/>
      <c r="F8" s="14"/>
      <c r="G8" s="14"/>
      <c r="H8" s="1"/>
      <c r="I8" s="1"/>
    </row>
    <row r="10" spans="1:9" ht="25.5" x14ac:dyDescent="0.2">
      <c r="A10" s="13" t="s">
        <v>5</v>
      </c>
      <c r="B10" s="12" t="s">
        <v>6</v>
      </c>
      <c r="C10" s="12" t="s">
        <v>3</v>
      </c>
      <c r="D10" s="127" t="s">
        <v>213</v>
      </c>
      <c r="E10" s="127" t="s">
        <v>212</v>
      </c>
      <c r="F10" s="127" t="s">
        <v>211</v>
      </c>
      <c r="G10" s="127" t="s">
        <v>214</v>
      </c>
      <c r="H10" s="127" t="s">
        <v>210</v>
      </c>
      <c r="I10" s="127" t="s">
        <v>38</v>
      </c>
    </row>
    <row r="11" spans="1:9" x14ac:dyDescent="0.2">
      <c r="A11" s="19"/>
      <c r="B11" s="20"/>
      <c r="C11" s="18" t="s">
        <v>0</v>
      </c>
      <c r="D11" s="49">
        <f>D12+D37</f>
        <v>726071</v>
      </c>
      <c r="E11" s="49">
        <f t="shared" ref="E11:I11" si="0">E12+E37</f>
        <v>486992</v>
      </c>
      <c r="F11" s="49">
        <f t="shared" si="0"/>
        <v>486992</v>
      </c>
      <c r="G11" s="49">
        <f t="shared" ref="G11" si="1">G12+G37</f>
        <v>612775</v>
      </c>
      <c r="H11" s="49">
        <f t="shared" si="0"/>
        <v>0</v>
      </c>
      <c r="I11" s="49">
        <f t="shared" si="0"/>
        <v>0</v>
      </c>
    </row>
    <row r="12" spans="1:9" x14ac:dyDescent="0.2">
      <c r="A12" s="52">
        <v>6</v>
      </c>
      <c r="B12" s="52"/>
      <c r="C12" s="53" t="s">
        <v>7</v>
      </c>
      <c r="D12" s="54">
        <f>SUM(D13+D20+D23+D26+D33)</f>
        <v>726071</v>
      </c>
      <c r="E12" s="54">
        <f>SUM(E13+E20+E23+E26+E33)</f>
        <v>486992</v>
      </c>
      <c r="F12" s="54">
        <f>SUM(F13+F20+F23+F26+F33)</f>
        <v>486992</v>
      </c>
      <c r="G12" s="54">
        <f>SUM(G13+G20+G23+G26+G33)</f>
        <v>612775</v>
      </c>
      <c r="H12" s="54">
        <v>0</v>
      </c>
      <c r="I12" s="54">
        <v>0</v>
      </c>
    </row>
    <row r="13" spans="1:9" ht="17.25" customHeight="1" x14ac:dyDescent="0.2">
      <c r="A13" s="55"/>
      <c r="B13" s="55">
        <v>63</v>
      </c>
      <c r="C13" s="56" t="s">
        <v>27</v>
      </c>
      <c r="D13" s="57">
        <f>SUM(D14,D17)</f>
        <v>572938</v>
      </c>
      <c r="E13" s="57">
        <f>SUM(E14,E17)</f>
        <v>423132</v>
      </c>
      <c r="F13" s="57">
        <f>SUM(F14,F17)</f>
        <v>423132</v>
      </c>
      <c r="G13" s="57">
        <f>SUM(G14,G17)</f>
        <v>557592</v>
      </c>
      <c r="H13" s="57">
        <v>0</v>
      </c>
      <c r="I13" s="57">
        <v>0</v>
      </c>
    </row>
    <row r="14" spans="1:9" ht="27.75" customHeight="1" x14ac:dyDescent="0.2">
      <c r="A14" s="58"/>
      <c r="B14" s="58">
        <v>636</v>
      </c>
      <c r="C14" s="59" t="s">
        <v>69</v>
      </c>
      <c r="D14" s="38">
        <f>SUM(D15:D16)</f>
        <v>380278</v>
      </c>
      <c r="E14" s="38">
        <f>SUM(E15:E16)</f>
        <v>413151</v>
      </c>
      <c r="F14" s="38">
        <f>SUM(F15:F16)</f>
        <v>413151</v>
      </c>
      <c r="G14" s="38">
        <f>SUM(G15:G16)</f>
        <v>538753</v>
      </c>
      <c r="H14" s="38">
        <f>SUM(H15:H16)</f>
        <v>0</v>
      </c>
      <c r="I14" s="38"/>
    </row>
    <row r="15" spans="1:9" ht="24.75" customHeight="1" x14ac:dyDescent="0.2">
      <c r="A15" s="6"/>
      <c r="B15" s="6">
        <v>6361</v>
      </c>
      <c r="C15" s="60" t="s">
        <v>70</v>
      </c>
      <c r="D15" s="61">
        <v>378564</v>
      </c>
      <c r="E15" s="61">
        <v>411160</v>
      </c>
      <c r="F15" s="61">
        <v>411160</v>
      </c>
      <c r="G15" s="61">
        <v>538753</v>
      </c>
      <c r="H15" s="61" t="s">
        <v>66</v>
      </c>
      <c r="I15" s="61"/>
    </row>
    <row r="16" spans="1:9" ht="24.75" customHeight="1" x14ac:dyDescent="0.2">
      <c r="A16" s="6"/>
      <c r="B16" s="6">
        <v>6362</v>
      </c>
      <c r="C16" s="60" t="s">
        <v>71</v>
      </c>
      <c r="D16" s="61">
        <v>1714</v>
      </c>
      <c r="E16" s="61">
        <v>1991</v>
      </c>
      <c r="F16" s="61">
        <v>1991</v>
      </c>
      <c r="G16" s="61">
        <v>0</v>
      </c>
      <c r="H16" s="61" t="s">
        <v>66</v>
      </c>
      <c r="I16" s="61"/>
    </row>
    <row r="17" spans="1:9" ht="21" customHeight="1" x14ac:dyDescent="0.2">
      <c r="A17" s="58"/>
      <c r="B17" s="58">
        <v>638</v>
      </c>
      <c r="C17" s="59" t="s">
        <v>72</v>
      </c>
      <c r="D17" s="38">
        <f>SUM(D18:D19)</f>
        <v>192660</v>
      </c>
      <c r="E17" s="38">
        <f>SUM(E18:E19)</f>
        <v>9981</v>
      </c>
      <c r="F17" s="38">
        <f>SUM(F18:F19)</f>
        <v>9981</v>
      </c>
      <c r="G17" s="38">
        <f>SUM(G18:G19)</f>
        <v>18839</v>
      </c>
      <c r="H17" s="38">
        <v>0</v>
      </c>
      <c r="I17" s="38">
        <v>0</v>
      </c>
    </row>
    <row r="18" spans="1:9" x14ac:dyDescent="0.2">
      <c r="A18" s="65"/>
      <c r="B18" s="66">
        <v>6381</v>
      </c>
      <c r="C18" s="60" t="s">
        <v>73</v>
      </c>
      <c r="D18" s="64">
        <v>12819</v>
      </c>
      <c r="E18" s="64">
        <v>9981</v>
      </c>
      <c r="F18" s="64">
        <v>9981</v>
      </c>
      <c r="G18" s="64">
        <v>18839</v>
      </c>
      <c r="H18" s="64">
        <v>0</v>
      </c>
      <c r="I18" s="64"/>
    </row>
    <row r="19" spans="1:9" x14ac:dyDescent="0.2">
      <c r="A19" s="65"/>
      <c r="B19" s="66">
        <v>6382</v>
      </c>
      <c r="C19" s="60" t="s">
        <v>74</v>
      </c>
      <c r="D19" s="64">
        <v>179841</v>
      </c>
      <c r="E19" s="64">
        <v>0</v>
      </c>
      <c r="F19" s="64">
        <v>0</v>
      </c>
      <c r="G19" s="64">
        <v>0</v>
      </c>
      <c r="H19" s="64">
        <v>0</v>
      </c>
      <c r="I19" s="64"/>
    </row>
    <row r="20" spans="1:9" ht="17.25" customHeight="1" x14ac:dyDescent="0.2">
      <c r="A20" s="55"/>
      <c r="B20" s="55">
        <v>64</v>
      </c>
      <c r="C20" s="56" t="s">
        <v>75</v>
      </c>
      <c r="D20" s="57">
        <f>SUM(D21)</f>
        <v>0</v>
      </c>
      <c r="E20" s="57">
        <f t="shared" ref="E20:G20" si="2">SUM(E21)</f>
        <v>0</v>
      </c>
      <c r="F20" s="57">
        <f t="shared" si="2"/>
        <v>0</v>
      </c>
      <c r="G20" s="57">
        <f t="shared" si="2"/>
        <v>0</v>
      </c>
      <c r="H20" s="57">
        <v>0</v>
      </c>
      <c r="I20" s="57">
        <v>0</v>
      </c>
    </row>
    <row r="21" spans="1:9" x14ac:dyDescent="0.2">
      <c r="A21" s="58"/>
      <c r="B21" s="58">
        <v>641</v>
      </c>
      <c r="C21" s="59" t="s">
        <v>76</v>
      </c>
      <c r="D21" s="38">
        <f>SUM(D22:D22)</f>
        <v>0</v>
      </c>
      <c r="E21" s="38">
        <f t="shared" ref="E21:H21" si="3">SUM(E22:E22)</f>
        <v>0</v>
      </c>
      <c r="F21" s="38">
        <f t="shared" si="3"/>
        <v>0</v>
      </c>
      <c r="G21" s="38">
        <f t="shared" si="3"/>
        <v>0</v>
      </c>
      <c r="H21" s="38">
        <f t="shared" si="3"/>
        <v>0</v>
      </c>
      <c r="I21" s="38"/>
    </row>
    <row r="22" spans="1:9" x14ac:dyDescent="0.2">
      <c r="A22" s="65"/>
      <c r="B22" s="66">
        <v>6413</v>
      </c>
      <c r="C22" s="60" t="s">
        <v>77</v>
      </c>
      <c r="D22" s="64">
        <v>0</v>
      </c>
      <c r="E22" s="64">
        <v>0</v>
      </c>
      <c r="F22" s="64">
        <v>0</v>
      </c>
      <c r="G22" s="64">
        <v>0</v>
      </c>
      <c r="H22" s="64" t="s">
        <v>66</v>
      </c>
      <c r="I22" s="64"/>
    </row>
    <row r="23" spans="1:9" ht="27" customHeight="1" x14ac:dyDescent="0.2">
      <c r="A23" s="55"/>
      <c r="B23" s="55">
        <v>65</v>
      </c>
      <c r="C23" s="56" t="s">
        <v>78</v>
      </c>
      <c r="D23" s="57">
        <f>SUM(D24)</f>
        <v>14748</v>
      </c>
      <c r="E23" s="57">
        <f t="shared" ref="E23:G23" si="4">SUM(E24)</f>
        <v>24787</v>
      </c>
      <c r="F23" s="57">
        <f t="shared" si="4"/>
        <v>24787</v>
      </c>
      <c r="G23" s="57">
        <f t="shared" si="4"/>
        <v>8370</v>
      </c>
      <c r="H23" s="57">
        <v>0</v>
      </c>
      <c r="I23" s="57">
        <v>0</v>
      </c>
    </row>
    <row r="24" spans="1:9" ht="17.25" customHeight="1" x14ac:dyDescent="0.2">
      <c r="A24" s="58"/>
      <c r="B24" s="58">
        <v>652</v>
      </c>
      <c r="C24" s="59" t="s">
        <v>79</v>
      </c>
      <c r="D24" s="38">
        <f>SUM(D25:D25)</f>
        <v>14748</v>
      </c>
      <c r="E24" s="38">
        <f t="shared" ref="E24:G24" si="5">SUM(E25:E25)</f>
        <v>24787</v>
      </c>
      <c r="F24" s="38">
        <f t="shared" si="5"/>
        <v>24787</v>
      </c>
      <c r="G24" s="38">
        <f t="shared" si="5"/>
        <v>8370</v>
      </c>
      <c r="H24" s="38" t="s">
        <v>66</v>
      </c>
      <c r="I24" s="38"/>
    </row>
    <row r="25" spans="1:9" x14ac:dyDescent="0.2">
      <c r="A25" s="65"/>
      <c r="B25" s="66">
        <v>6526</v>
      </c>
      <c r="C25" s="60" t="s">
        <v>80</v>
      </c>
      <c r="D25" s="64">
        <v>14748</v>
      </c>
      <c r="E25" s="64">
        <v>24787</v>
      </c>
      <c r="F25" s="64">
        <v>24787</v>
      </c>
      <c r="G25" s="64">
        <v>8370</v>
      </c>
      <c r="H25" s="64" t="s">
        <v>66</v>
      </c>
      <c r="I25" s="64"/>
    </row>
    <row r="26" spans="1:9" ht="27" customHeight="1" x14ac:dyDescent="0.2">
      <c r="A26" s="55"/>
      <c r="B26" s="55">
        <v>66</v>
      </c>
      <c r="C26" s="56" t="s">
        <v>81</v>
      </c>
      <c r="D26" s="57">
        <f>SUM(D27,D30)</f>
        <v>7437</v>
      </c>
      <c r="E26" s="57">
        <f>SUM(E27,E30)</f>
        <v>3982</v>
      </c>
      <c r="F26" s="57">
        <f>SUM(F27,F30)</f>
        <v>3982</v>
      </c>
      <c r="G26" s="57">
        <f>SUM(G27,G30)</f>
        <v>10900</v>
      </c>
      <c r="H26" s="57">
        <v>0</v>
      </c>
      <c r="I26" s="57">
        <v>0</v>
      </c>
    </row>
    <row r="27" spans="1:9" ht="18.75" customHeight="1" x14ac:dyDescent="0.2">
      <c r="A27" s="58"/>
      <c r="B27" s="58">
        <v>661</v>
      </c>
      <c r="C27" s="59" t="s">
        <v>82</v>
      </c>
      <c r="D27" s="38">
        <f>SUM(D28:D29)</f>
        <v>584</v>
      </c>
      <c r="E27" s="38">
        <f>SUM(E28:E29)</f>
        <v>2389</v>
      </c>
      <c r="F27" s="38">
        <f>SUM(F28:F29)</f>
        <v>2389</v>
      </c>
      <c r="G27" s="38">
        <f>SUM(G28:G29)</f>
        <v>3200</v>
      </c>
      <c r="H27" s="38" t="s">
        <v>66</v>
      </c>
      <c r="I27" s="38"/>
    </row>
    <row r="28" spans="1:9" x14ac:dyDescent="0.2">
      <c r="A28" s="65"/>
      <c r="B28" s="66">
        <v>6614</v>
      </c>
      <c r="C28" s="60" t="s">
        <v>83</v>
      </c>
      <c r="D28" s="64">
        <v>0</v>
      </c>
      <c r="E28" s="64">
        <v>0</v>
      </c>
      <c r="F28" s="64">
        <v>0</v>
      </c>
      <c r="G28" s="64">
        <v>0</v>
      </c>
      <c r="H28" s="64" t="s">
        <v>66</v>
      </c>
      <c r="I28" s="64"/>
    </row>
    <row r="29" spans="1:9" x14ac:dyDescent="0.2">
      <c r="A29" s="65"/>
      <c r="B29" s="66">
        <v>6615</v>
      </c>
      <c r="C29" s="60" t="s">
        <v>84</v>
      </c>
      <c r="D29" s="64">
        <v>584</v>
      </c>
      <c r="E29" s="64">
        <v>2389</v>
      </c>
      <c r="F29" s="64">
        <v>2389</v>
      </c>
      <c r="G29" s="64">
        <v>3200</v>
      </c>
      <c r="H29" s="64" t="s">
        <v>66</v>
      </c>
      <c r="I29" s="64"/>
    </row>
    <row r="30" spans="1:9" ht="18" customHeight="1" x14ac:dyDescent="0.2">
      <c r="A30" s="58"/>
      <c r="B30" s="58">
        <v>663</v>
      </c>
      <c r="C30" s="59" t="s">
        <v>85</v>
      </c>
      <c r="D30" s="38">
        <f>SUM(D31:D32)</f>
        <v>6853</v>
      </c>
      <c r="E30" s="38">
        <f t="shared" ref="E30:F30" si="6">SUM(E31:E32)</f>
        <v>1593</v>
      </c>
      <c r="F30" s="38">
        <f t="shared" si="6"/>
        <v>1593</v>
      </c>
      <c r="G30" s="38">
        <f t="shared" ref="G30" si="7">SUM(G31:G32)</f>
        <v>7700</v>
      </c>
      <c r="H30" s="38" t="s">
        <v>66</v>
      </c>
      <c r="I30" s="38"/>
    </row>
    <row r="31" spans="1:9" x14ac:dyDescent="0.2">
      <c r="A31" s="65"/>
      <c r="B31" s="66">
        <v>6631</v>
      </c>
      <c r="C31" s="60" t="s">
        <v>86</v>
      </c>
      <c r="D31" s="64">
        <v>6853</v>
      </c>
      <c r="E31" s="64">
        <v>1593</v>
      </c>
      <c r="F31" s="64">
        <v>1593</v>
      </c>
      <c r="G31" s="64">
        <v>7700</v>
      </c>
      <c r="H31" s="64" t="s">
        <v>66</v>
      </c>
      <c r="I31" s="64"/>
    </row>
    <row r="32" spans="1:9" x14ac:dyDescent="0.2">
      <c r="A32" s="65"/>
      <c r="B32" s="66">
        <v>6632</v>
      </c>
      <c r="C32" s="60" t="s">
        <v>87</v>
      </c>
      <c r="D32" s="64">
        <v>0</v>
      </c>
      <c r="E32" s="64">
        <v>0</v>
      </c>
      <c r="F32" s="64">
        <v>0</v>
      </c>
      <c r="G32" s="64">
        <v>0</v>
      </c>
      <c r="H32" s="64" t="s">
        <v>66</v>
      </c>
      <c r="I32" s="64"/>
    </row>
    <row r="33" spans="1:9" ht="18.75" customHeight="1" x14ac:dyDescent="0.2">
      <c r="A33" s="55"/>
      <c r="B33" s="55">
        <v>67</v>
      </c>
      <c r="C33" s="56" t="s">
        <v>88</v>
      </c>
      <c r="D33" s="57">
        <f>SUM(D34)</f>
        <v>130948</v>
      </c>
      <c r="E33" s="57">
        <f t="shared" ref="E33:G33" si="8">SUM(E34)</f>
        <v>35091</v>
      </c>
      <c r="F33" s="57">
        <f t="shared" si="8"/>
        <v>35091</v>
      </c>
      <c r="G33" s="57">
        <f t="shared" si="8"/>
        <v>35913</v>
      </c>
      <c r="H33" s="57">
        <v>0</v>
      </c>
      <c r="I33" s="57">
        <v>0</v>
      </c>
    </row>
    <row r="34" spans="1:9" ht="27.75" customHeight="1" x14ac:dyDescent="0.2">
      <c r="A34" s="58"/>
      <c r="B34" s="58">
        <v>671</v>
      </c>
      <c r="C34" s="59" t="s">
        <v>89</v>
      </c>
      <c r="D34" s="38">
        <f>SUM(D35:D36)</f>
        <v>130948</v>
      </c>
      <c r="E34" s="38">
        <f t="shared" ref="E34:F34" si="9">SUM(E35:E36)</f>
        <v>35091</v>
      </c>
      <c r="F34" s="38">
        <f t="shared" si="9"/>
        <v>35091</v>
      </c>
      <c r="G34" s="38">
        <f t="shared" ref="G34" si="10">SUM(G35:G36)</f>
        <v>35913</v>
      </c>
      <c r="H34" s="38" t="s">
        <v>66</v>
      </c>
      <c r="I34" s="38"/>
    </row>
    <row r="35" spans="1:9" x14ac:dyDescent="0.2">
      <c r="A35" s="6"/>
      <c r="B35" s="6">
        <v>6711</v>
      </c>
      <c r="C35" s="60" t="s">
        <v>90</v>
      </c>
      <c r="D35" s="61">
        <v>130948</v>
      </c>
      <c r="E35" s="61">
        <v>35091</v>
      </c>
      <c r="F35" s="61">
        <v>35091</v>
      </c>
      <c r="G35" s="61">
        <v>35913</v>
      </c>
      <c r="H35" s="61"/>
      <c r="I35" s="61"/>
    </row>
    <row r="36" spans="1:9" ht="28.5" customHeight="1" x14ac:dyDescent="0.2">
      <c r="A36" s="6"/>
      <c r="B36" s="6">
        <v>6712</v>
      </c>
      <c r="C36" s="60" t="s">
        <v>91</v>
      </c>
      <c r="D36" s="61"/>
      <c r="E36" s="61">
        <v>0</v>
      </c>
      <c r="F36" s="61">
        <v>0</v>
      </c>
      <c r="G36" s="61">
        <v>0</v>
      </c>
      <c r="H36" s="61">
        <v>0</v>
      </c>
      <c r="I36" s="61"/>
    </row>
    <row r="37" spans="1:9" ht="20.25" customHeight="1" x14ac:dyDescent="0.2">
      <c r="A37" s="52">
        <v>7</v>
      </c>
      <c r="B37" s="52"/>
      <c r="C37" s="53" t="s">
        <v>8</v>
      </c>
      <c r="D37" s="54">
        <f t="shared" ref="D37:G37" si="11">D38</f>
        <v>0</v>
      </c>
      <c r="E37" s="54">
        <f t="shared" si="11"/>
        <v>0</v>
      </c>
      <c r="F37" s="54">
        <f t="shared" si="11"/>
        <v>0</v>
      </c>
      <c r="G37" s="54">
        <f t="shared" si="11"/>
        <v>0</v>
      </c>
      <c r="H37" s="54">
        <v>0</v>
      </c>
      <c r="I37" s="54">
        <v>0</v>
      </c>
    </row>
    <row r="38" spans="1:9" ht="16.5" customHeight="1" x14ac:dyDescent="0.2">
      <c r="A38" s="55"/>
      <c r="B38" s="55">
        <v>72</v>
      </c>
      <c r="C38" s="56" t="s">
        <v>26</v>
      </c>
      <c r="D38" s="57">
        <f>SUM(D39)</f>
        <v>0</v>
      </c>
      <c r="E38" s="57">
        <f t="shared" ref="E38:G38" si="12">SUM(E39)</f>
        <v>0</v>
      </c>
      <c r="F38" s="57">
        <f t="shared" si="12"/>
        <v>0</v>
      </c>
      <c r="G38" s="57">
        <f t="shared" si="12"/>
        <v>0</v>
      </c>
      <c r="H38" s="57">
        <v>0</v>
      </c>
      <c r="I38" s="57">
        <v>0</v>
      </c>
    </row>
    <row r="39" spans="1:9" ht="16.5" customHeight="1" x14ac:dyDescent="0.2">
      <c r="A39" s="58"/>
      <c r="B39" s="58">
        <v>721</v>
      </c>
      <c r="C39" s="59" t="s">
        <v>92</v>
      </c>
      <c r="D39" s="38">
        <f>SUM(D40:D40)</f>
        <v>0</v>
      </c>
      <c r="E39" s="38">
        <f t="shared" ref="E39:G39" si="13">SUM(E40:E40)</f>
        <v>0</v>
      </c>
      <c r="F39" s="38">
        <f t="shared" si="13"/>
        <v>0</v>
      </c>
      <c r="G39" s="38">
        <f t="shared" si="13"/>
        <v>0</v>
      </c>
      <c r="H39" s="38" t="s">
        <v>66</v>
      </c>
      <c r="I39" s="38"/>
    </row>
    <row r="40" spans="1:9" x14ac:dyDescent="0.2">
      <c r="A40" s="6"/>
      <c r="B40" s="6">
        <v>7211</v>
      </c>
      <c r="C40" s="60" t="s">
        <v>93</v>
      </c>
      <c r="D40" s="61">
        <v>0</v>
      </c>
      <c r="E40" s="61">
        <v>0</v>
      </c>
      <c r="F40" s="61">
        <v>0</v>
      </c>
      <c r="G40" s="61">
        <v>0</v>
      </c>
      <c r="H40" s="61" t="s">
        <v>66</v>
      </c>
      <c r="I40" s="61"/>
    </row>
    <row r="43" spans="1:9" ht="15" x14ac:dyDescent="0.2">
      <c r="A43" s="173" t="s">
        <v>40</v>
      </c>
      <c r="B43" s="174"/>
      <c r="C43" s="174"/>
      <c r="D43" s="174"/>
      <c r="E43" s="174"/>
      <c r="F43" s="174"/>
      <c r="G43" s="174"/>
      <c r="H43" s="174"/>
      <c r="I43" s="174"/>
    </row>
    <row r="44" spans="1:9" ht="18" x14ac:dyDescent="0.2">
      <c r="A44" s="14"/>
      <c r="B44" s="14"/>
      <c r="C44" s="14"/>
      <c r="D44" s="14"/>
      <c r="E44" s="14"/>
      <c r="F44" s="14"/>
      <c r="G44" s="14"/>
      <c r="H44" s="1"/>
      <c r="I44" s="1"/>
    </row>
    <row r="46" spans="1:9" ht="25.5" x14ac:dyDescent="0.2">
      <c r="A46" s="50" t="s">
        <v>5</v>
      </c>
      <c r="B46" s="51" t="s">
        <v>6</v>
      </c>
      <c r="C46" s="51" t="s">
        <v>9</v>
      </c>
      <c r="D46" s="127" t="s">
        <v>213</v>
      </c>
      <c r="E46" s="127" t="s">
        <v>212</v>
      </c>
      <c r="F46" s="127" t="s">
        <v>211</v>
      </c>
      <c r="G46" s="127" t="s">
        <v>214</v>
      </c>
      <c r="H46" s="127" t="s">
        <v>210</v>
      </c>
      <c r="I46" s="127" t="s">
        <v>38</v>
      </c>
    </row>
    <row r="47" spans="1:9" x14ac:dyDescent="0.2">
      <c r="A47" s="37"/>
      <c r="B47" s="62"/>
      <c r="C47" s="18" t="s">
        <v>1</v>
      </c>
      <c r="D47" s="63">
        <f>D48+D96</f>
        <v>446885</v>
      </c>
      <c r="E47" s="63">
        <f t="shared" ref="E47:I47" si="14">E48+E96</f>
        <v>486538</v>
      </c>
      <c r="F47" s="63">
        <f t="shared" si="14"/>
        <v>486992.45</v>
      </c>
      <c r="G47" s="63">
        <f t="shared" ref="G47" si="15">G48+G96</f>
        <v>609982</v>
      </c>
      <c r="H47" s="63">
        <f t="shared" si="14"/>
        <v>0</v>
      </c>
      <c r="I47" s="63">
        <f t="shared" si="14"/>
        <v>0</v>
      </c>
    </row>
    <row r="48" spans="1:9" x14ac:dyDescent="0.2">
      <c r="A48" s="52">
        <v>3</v>
      </c>
      <c r="B48" s="52"/>
      <c r="C48" s="53" t="s">
        <v>10</v>
      </c>
      <c r="D48" s="54">
        <f t="shared" ref="D48:I48" si="16">SUM(D49+D59+D88+D92)</f>
        <v>439942</v>
      </c>
      <c r="E48" s="54">
        <f t="shared" si="16"/>
        <v>480726</v>
      </c>
      <c r="F48" s="54">
        <f t="shared" si="16"/>
        <v>481179</v>
      </c>
      <c r="G48" s="54">
        <f t="shared" si="16"/>
        <v>608127</v>
      </c>
      <c r="H48" s="54">
        <f t="shared" si="16"/>
        <v>0</v>
      </c>
      <c r="I48" s="54">
        <f t="shared" si="16"/>
        <v>0</v>
      </c>
    </row>
    <row r="49" spans="1:13" x14ac:dyDescent="0.2">
      <c r="A49" s="55"/>
      <c r="B49" s="55">
        <v>31</v>
      </c>
      <c r="C49" s="56" t="s">
        <v>11</v>
      </c>
      <c r="D49" s="57">
        <f t="shared" ref="D49:F49" si="17">SUM(D50,D54,D56)</f>
        <v>371497</v>
      </c>
      <c r="E49" s="57">
        <f t="shared" si="17"/>
        <v>404256</v>
      </c>
      <c r="F49" s="57">
        <f t="shared" si="17"/>
        <v>404256</v>
      </c>
      <c r="G49" s="57">
        <f t="shared" ref="G49" si="18">SUM(G50,G54,G56)</f>
        <v>522872</v>
      </c>
      <c r="H49" s="57">
        <v>0</v>
      </c>
      <c r="I49" s="57">
        <v>0</v>
      </c>
    </row>
    <row r="50" spans="1:13" s="70" customFormat="1" ht="15" x14ac:dyDescent="0.25">
      <c r="A50" s="58"/>
      <c r="B50" s="58">
        <v>311</v>
      </c>
      <c r="C50" s="59" t="s">
        <v>94</v>
      </c>
      <c r="D50" s="38">
        <f t="shared" ref="D50:F50" si="19">SUM(D51:D53)</f>
        <v>307168</v>
      </c>
      <c r="E50" s="38">
        <f t="shared" si="19"/>
        <v>335647</v>
      </c>
      <c r="F50" s="38">
        <f t="shared" si="19"/>
        <v>335647</v>
      </c>
      <c r="G50" s="38">
        <f t="shared" ref="G50" si="20">SUM(G51:G53)</f>
        <v>439556</v>
      </c>
      <c r="H50" s="38" t="s">
        <v>66</v>
      </c>
      <c r="I50" s="38"/>
    </row>
    <row r="51" spans="1:13" x14ac:dyDescent="0.2">
      <c r="A51" s="6"/>
      <c r="B51" s="6">
        <v>3111</v>
      </c>
      <c r="C51" s="60" t="s">
        <v>95</v>
      </c>
      <c r="D51" s="64">
        <v>305337</v>
      </c>
      <c r="E51" s="64">
        <v>333895</v>
      </c>
      <c r="F51" s="64">
        <v>333894</v>
      </c>
      <c r="G51" s="64">
        <v>433356</v>
      </c>
      <c r="H51" s="64" t="s">
        <v>66</v>
      </c>
      <c r="I51" s="64"/>
      <c r="K51" s="107"/>
    </row>
    <row r="52" spans="1:13" x14ac:dyDescent="0.2">
      <c r="A52" s="6"/>
      <c r="B52" s="6">
        <v>3113</v>
      </c>
      <c r="C52" s="60" t="s">
        <v>96</v>
      </c>
      <c r="D52" s="64">
        <v>1393</v>
      </c>
      <c r="E52" s="64">
        <v>1327</v>
      </c>
      <c r="F52" s="64">
        <v>1328</v>
      </c>
      <c r="G52" s="64">
        <v>4500</v>
      </c>
      <c r="H52" s="64" t="s">
        <v>66</v>
      </c>
      <c r="I52" s="64"/>
      <c r="M52" s="107">
        <v>24000</v>
      </c>
    </row>
    <row r="53" spans="1:13" x14ac:dyDescent="0.2">
      <c r="A53" s="6"/>
      <c r="B53" s="6">
        <v>3114</v>
      </c>
      <c r="C53" s="60" t="s">
        <v>97</v>
      </c>
      <c r="D53" s="64">
        <v>438</v>
      </c>
      <c r="E53" s="64">
        <v>425</v>
      </c>
      <c r="F53" s="64">
        <v>425</v>
      </c>
      <c r="G53" s="64">
        <v>1700</v>
      </c>
      <c r="H53" s="64" t="s">
        <v>66</v>
      </c>
      <c r="I53" s="64"/>
      <c r="M53" s="107">
        <v>1302</v>
      </c>
    </row>
    <row r="54" spans="1:13" x14ac:dyDescent="0.2">
      <c r="A54" s="58"/>
      <c r="B54" s="58">
        <v>312</v>
      </c>
      <c r="C54" s="59" t="s">
        <v>98</v>
      </c>
      <c r="D54" s="38">
        <f t="shared" ref="D54:G54" si="21">D55</f>
        <v>15518</v>
      </c>
      <c r="E54" s="38">
        <f t="shared" si="21"/>
        <v>15529</v>
      </c>
      <c r="F54" s="38">
        <f>F55</f>
        <v>15529</v>
      </c>
      <c r="G54" s="38">
        <f t="shared" si="21"/>
        <v>22071</v>
      </c>
      <c r="H54" s="38" t="s">
        <v>66</v>
      </c>
      <c r="I54" s="38"/>
      <c r="M54" s="107"/>
    </row>
    <row r="55" spans="1:13" x14ac:dyDescent="0.2">
      <c r="A55" s="6"/>
      <c r="B55" s="6">
        <v>3121</v>
      </c>
      <c r="C55" s="60" t="s">
        <v>99</v>
      </c>
      <c r="D55" s="64">
        <v>15518</v>
      </c>
      <c r="E55" s="64">
        <v>15529</v>
      </c>
      <c r="F55" s="64">
        <v>15529</v>
      </c>
      <c r="G55" s="64">
        <v>22071</v>
      </c>
      <c r="H55" s="64" t="s">
        <v>66</v>
      </c>
      <c r="I55" s="64"/>
      <c r="K55" s="107"/>
      <c r="M55" s="107">
        <f>SUM(M52:M54)</f>
        <v>25302</v>
      </c>
    </row>
    <row r="56" spans="1:13" x14ac:dyDescent="0.2">
      <c r="A56" s="58"/>
      <c r="B56" s="58">
        <v>313</v>
      </c>
      <c r="C56" s="59" t="s">
        <v>100</v>
      </c>
      <c r="D56" s="38">
        <f>SUM(D57:D58)</f>
        <v>48811</v>
      </c>
      <c r="E56" s="38">
        <f>SUM(E57:E58)</f>
        <v>53080</v>
      </c>
      <c r="F56" s="38">
        <f>SUM(F57:F58)</f>
        <v>53080</v>
      </c>
      <c r="G56" s="38">
        <f>SUM(G57:G58)</f>
        <v>61245</v>
      </c>
      <c r="H56" s="38" t="s">
        <v>66</v>
      </c>
      <c r="I56" s="38"/>
      <c r="M56" s="107"/>
    </row>
    <row r="57" spans="1:13" ht="17.25" customHeight="1" x14ac:dyDescent="0.2">
      <c r="A57" s="6"/>
      <c r="B57" s="6">
        <v>3132</v>
      </c>
      <c r="C57" s="60" t="s">
        <v>101</v>
      </c>
      <c r="D57" s="64">
        <v>48811</v>
      </c>
      <c r="E57" s="64">
        <v>53080</v>
      </c>
      <c r="F57" s="64">
        <v>53080</v>
      </c>
      <c r="G57" s="64">
        <v>61245</v>
      </c>
      <c r="H57" s="64" t="s">
        <v>66</v>
      </c>
      <c r="I57" s="64"/>
      <c r="K57" s="107"/>
    </row>
    <row r="58" spans="1:13" ht="13.5" customHeight="1" x14ac:dyDescent="0.2">
      <c r="A58" s="6"/>
      <c r="B58" s="6">
        <v>3133</v>
      </c>
      <c r="C58" s="60" t="s">
        <v>102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/>
    </row>
    <row r="59" spans="1:13" x14ac:dyDescent="0.2">
      <c r="A59" s="55"/>
      <c r="B59" s="55">
        <v>32</v>
      </c>
      <c r="C59" s="56" t="s">
        <v>20</v>
      </c>
      <c r="D59" s="57">
        <f>SUM(D60,D65,D72,D82)</f>
        <v>63692</v>
      </c>
      <c r="E59" s="57">
        <f t="shared" ref="E59:F59" si="22">SUM(E60,E65,E72,E82)</f>
        <v>70793</v>
      </c>
      <c r="F59" s="57">
        <f t="shared" si="22"/>
        <v>70792</v>
      </c>
      <c r="G59" s="57">
        <f t="shared" ref="G59" si="23">SUM(G60,G65,G72,G82)</f>
        <v>79741</v>
      </c>
      <c r="H59" s="57">
        <v>0</v>
      </c>
      <c r="I59" s="57">
        <v>0</v>
      </c>
    </row>
    <row r="60" spans="1:13" s="70" customFormat="1" ht="17.25" customHeight="1" x14ac:dyDescent="0.25">
      <c r="A60" s="58"/>
      <c r="B60" s="58">
        <v>321</v>
      </c>
      <c r="C60" s="59" t="s">
        <v>103</v>
      </c>
      <c r="D60" s="38">
        <f>SUM(D61:D64)</f>
        <v>12845</v>
      </c>
      <c r="E60" s="38">
        <f t="shared" ref="E60:F60" si="24">SUM(E61:E64)</f>
        <v>17096</v>
      </c>
      <c r="F60" s="38">
        <f t="shared" si="24"/>
        <v>17096</v>
      </c>
      <c r="G60" s="38">
        <f t="shared" ref="G60" si="25">SUM(G61:G64)</f>
        <v>18156</v>
      </c>
      <c r="H60" s="38" t="s">
        <v>66</v>
      </c>
      <c r="I60" s="38"/>
    </row>
    <row r="61" spans="1:13" x14ac:dyDescent="0.2">
      <c r="A61" s="65"/>
      <c r="B61" s="66">
        <v>3211</v>
      </c>
      <c r="C61" s="60" t="s">
        <v>104</v>
      </c>
      <c r="D61" s="64">
        <v>1735</v>
      </c>
      <c r="E61" s="64">
        <v>1938</v>
      </c>
      <c r="F61" s="64">
        <v>1938</v>
      </c>
      <c r="G61" s="64">
        <v>1680</v>
      </c>
      <c r="H61" s="64" t="s">
        <v>66</v>
      </c>
      <c r="I61" s="64"/>
    </row>
    <row r="62" spans="1:13" x14ac:dyDescent="0.2">
      <c r="A62" s="65"/>
      <c r="B62" s="66">
        <v>3212</v>
      </c>
      <c r="C62" s="60" t="s">
        <v>105</v>
      </c>
      <c r="D62" s="64">
        <v>8820</v>
      </c>
      <c r="E62" s="64">
        <v>11375</v>
      </c>
      <c r="F62" s="64">
        <v>11375</v>
      </c>
      <c r="G62" s="64">
        <v>12596</v>
      </c>
      <c r="H62" s="64" t="s">
        <v>66</v>
      </c>
      <c r="I62" s="64"/>
    </row>
    <row r="63" spans="1:13" x14ac:dyDescent="0.2">
      <c r="A63" s="65"/>
      <c r="B63" s="66">
        <v>3213</v>
      </c>
      <c r="C63" s="60" t="s">
        <v>106</v>
      </c>
      <c r="D63" s="64">
        <v>532</v>
      </c>
      <c r="E63" s="64">
        <v>730</v>
      </c>
      <c r="F63" s="64">
        <v>730</v>
      </c>
      <c r="G63" s="64">
        <v>580</v>
      </c>
      <c r="H63" s="64" t="s">
        <v>66</v>
      </c>
      <c r="I63" s="64"/>
    </row>
    <row r="64" spans="1:13" x14ac:dyDescent="0.2">
      <c r="A64" s="65"/>
      <c r="B64" s="66">
        <v>3214</v>
      </c>
      <c r="C64" s="60" t="s">
        <v>107</v>
      </c>
      <c r="D64" s="64">
        <v>1758</v>
      </c>
      <c r="E64" s="64">
        <v>3053</v>
      </c>
      <c r="F64" s="64">
        <v>3053</v>
      </c>
      <c r="G64" s="64">
        <v>3300</v>
      </c>
      <c r="H64" s="64" t="s">
        <v>66</v>
      </c>
      <c r="I64" s="64"/>
    </row>
    <row r="65" spans="1:9" s="70" customFormat="1" ht="15" x14ac:dyDescent="0.25">
      <c r="A65" s="58"/>
      <c r="B65" s="58">
        <v>322</v>
      </c>
      <c r="C65" s="59" t="s">
        <v>108</v>
      </c>
      <c r="D65" s="38">
        <f>SUM(D66:D71)</f>
        <v>40340</v>
      </c>
      <c r="E65" s="38">
        <f>SUM(E66:E71)</f>
        <v>39813</v>
      </c>
      <c r="F65" s="38">
        <f>SUM(F66:F71)</f>
        <v>39812</v>
      </c>
      <c r="G65" s="38">
        <f>SUM(G66:G71)</f>
        <v>45497</v>
      </c>
      <c r="H65" s="38" t="s">
        <v>66</v>
      </c>
      <c r="I65" s="38"/>
    </row>
    <row r="66" spans="1:9" x14ac:dyDescent="0.2">
      <c r="A66" s="65"/>
      <c r="B66" s="66">
        <v>3221</v>
      </c>
      <c r="C66" s="60" t="s">
        <v>109</v>
      </c>
      <c r="D66" s="64">
        <v>5941</v>
      </c>
      <c r="E66" s="64">
        <v>6769</v>
      </c>
      <c r="F66" s="64">
        <v>6767</v>
      </c>
      <c r="G66" s="64">
        <v>7495</v>
      </c>
      <c r="H66" s="64" t="s">
        <v>66</v>
      </c>
      <c r="I66" s="64"/>
    </row>
    <row r="67" spans="1:9" x14ac:dyDescent="0.2">
      <c r="A67" s="65"/>
      <c r="B67" s="66">
        <v>3222</v>
      </c>
      <c r="C67" s="60" t="s">
        <v>110</v>
      </c>
      <c r="D67" s="64">
        <v>10639</v>
      </c>
      <c r="E67" s="64">
        <v>17954</v>
      </c>
      <c r="F67" s="64">
        <v>17954</v>
      </c>
      <c r="G67" s="64">
        <v>25302</v>
      </c>
      <c r="H67" s="64" t="s">
        <v>66</v>
      </c>
      <c r="I67" s="64"/>
    </row>
    <row r="68" spans="1:9" x14ac:dyDescent="0.2">
      <c r="A68" s="65"/>
      <c r="B68" s="66">
        <v>3223</v>
      </c>
      <c r="C68" s="60" t="s">
        <v>111</v>
      </c>
      <c r="D68" s="64">
        <v>10263</v>
      </c>
      <c r="E68" s="64">
        <v>10193</v>
      </c>
      <c r="F68" s="64">
        <v>10193</v>
      </c>
      <c r="G68" s="64">
        <v>9000</v>
      </c>
      <c r="H68" s="64" t="s">
        <v>66</v>
      </c>
      <c r="I68" s="64"/>
    </row>
    <row r="69" spans="1:9" x14ac:dyDescent="0.2">
      <c r="A69" s="65"/>
      <c r="B69" s="66">
        <v>3224</v>
      </c>
      <c r="C69" s="60" t="s">
        <v>112</v>
      </c>
      <c r="D69" s="64">
        <v>4310</v>
      </c>
      <c r="E69" s="64">
        <v>2150</v>
      </c>
      <c r="F69" s="64">
        <v>2150</v>
      </c>
      <c r="G69" s="64">
        <v>1500</v>
      </c>
      <c r="H69" s="64" t="s">
        <v>66</v>
      </c>
      <c r="I69" s="64"/>
    </row>
    <row r="70" spans="1:9" x14ac:dyDescent="0.2">
      <c r="A70" s="65"/>
      <c r="B70" s="66">
        <v>3225</v>
      </c>
      <c r="C70" s="60" t="s">
        <v>113</v>
      </c>
      <c r="D70" s="64">
        <v>8763</v>
      </c>
      <c r="E70" s="64">
        <v>2190</v>
      </c>
      <c r="F70" s="64">
        <v>2190</v>
      </c>
      <c r="G70" s="64">
        <v>1800</v>
      </c>
      <c r="H70" s="64" t="s">
        <v>66</v>
      </c>
      <c r="I70" s="64"/>
    </row>
    <row r="71" spans="1:9" x14ac:dyDescent="0.2">
      <c r="A71" s="65"/>
      <c r="B71" s="66">
        <v>3227</v>
      </c>
      <c r="C71" s="60" t="s">
        <v>114</v>
      </c>
      <c r="D71" s="64">
        <v>424</v>
      </c>
      <c r="E71" s="64">
        <v>557</v>
      </c>
      <c r="F71" s="64">
        <v>558</v>
      </c>
      <c r="G71" s="64">
        <v>400</v>
      </c>
      <c r="H71" s="64" t="s">
        <v>66</v>
      </c>
      <c r="I71" s="64"/>
    </row>
    <row r="72" spans="1:9" x14ac:dyDescent="0.2">
      <c r="A72" s="58"/>
      <c r="B72" s="58">
        <v>323</v>
      </c>
      <c r="C72" s="59" t="s">
        <v>115</v>
      </c>
      <c r="D72" s="38">
        <f>D73+D74+D75+D76+D77+D78+D79+D80+D81</f>
        <v>7790</v>
      </c>
      <c r="E72" s="38">
        <f t="shared" ref="E72:I72" si="26">E73+E74+E75+E76+E77+E78+E79+E80+E81</f>
        <v>8309</v>
      </c>
      <c r="F72" s="38">
        <f t="shared" si="26"/>
        <v>8309</v>
      </c>
      <c r="G72" s="38">
        <f t="shared" si="26"/>
        <v>11708</v>
      </c>
      <c r="H72" s="38">
        <f t="shared" si="26"/>
        <v>0</v>
      </c>
      <c r="I72" s="38">
        <f t="shared" si="26"/>
        <v>0</v>
      </c>
    </row>
    <row r="73" spans="1:9" x14ac:dyDescent="0.2">
      <c r="A73" s="65"/>
      <c r="B73" s="66">
        <v>3231</v>
      </c>
      <c r="C73" s="60" t="s">
        <v>116</v>
      </c>
      <c r="D73" s="64">
        <v>1029</v>
      </c>
      <c r="E73" s="64">
        <v>1062</v>
      </c>
      <c r="F73" s="64">
        <v>1062</v>
      </c>
      <c r="G73" s="64">
        <v>1100</v>
      </c>
      <c r="H73" s="64"/>
      <c r="I73" s="64"/>
    </row>
    <row r="74" spans="1:9" x14ac:dyDescent="0.2">
      <c r="A74" s="65"/>
      <c r="B74" s="66">
        <v>3232</v>
      </c>
      <c r="C74" s="60" t="s">
        <v>117</v>
      </c>
      <c r="D74" s="64">
        <v>3173</v>
      </c>
      <c r="E74" s="64">
        <v>2986</v>
      </c>
      <c r="F74" s="64">
        <v>2986</v>
      </c>
      <c r="G74" s="64">
        <v>1900</v>
      </c>
      <c r="H74" s="64"/>
      <c r="I74" s="64"/>
    </row>
    <row r="75" spans="1:9" x14ac:dyDescent="0.2">
      <c r="A75" s="65"/>
      <c r="B75" s="66">
        <v>3233</v>
      </c>
      <c r="C75" s="60" t="s">
        <v>118</v>
      </c>
      <c r="D75" s="64">
        <v>127</v>
      </c>
      <c r="E75" s="64">
        <v>66</v>
      </c>
      <c r="F75" s="64">
        <v>66</v>
      </c>
      <c r="G75" s="64">
        <v>758</v>
      </c>
      <c r="H75" s="64"/>
      <c r="I75" s="64"/>
    </row>
    <row r="76" spans="1:9" x14ac:dyDescent="0.2">
      <c r="A76" s="65"/>
      <c r="B76" s="66">
        <v>3234</v>
      </c>
      <c r="C76" s="60" t="s">
        <v>119</v>
      </c>
      <c r="D76" s="64">
        <v>1270</v>
      </c>
      <c r="E76" s="64">
        <v>1195</v>
      </c>
      <c r="F76" s="64">
        <v>1195</v>
      </c>
      <c r="G76" s="64">
        <v>2150</v>
      </c>
      <c r="H76" s="64"/>
      <c r="I76" s="64"/>
    </row>
    <row r="77" spans="1:9" x14ac:dyDescent="0.2">
      <c r="A77" s="65"/>
      <c r="B77" s="66">
        <v>3236</v>
      </c>
      <c r="C77" s="60" t="s">
        <v>120</v>
      </c>
      <c r="D77" s="64">
        <v>985</v>
      </c>
      <c r="E77" s="64">
        <v>1261</v>
      </c>
      <c r="F77" s="64">
        <v>1261</v>
      </c>
      <c r="G77" s="64">
        <v>500</v>
      </c>
      <c r="H77" s="64"/>
      <c r="I77" s="64"/>
    </row>
    <row r="78" spans="1:9" x14ac:dyDescent="0.2">
      <c r="A78" s="65"/>
      <c r="B78" s="66">
        <v>3237</v>
      </c>
      <c r="C78" s="60" t="s">
        <v>121</v>
      </c>
      <c r="D78" s="64">
        <v>387</v>
      </c>
      <c r="E78" s="64">
        <v>398</v>
      </c>
      <c r="F78" s="64">
        <v>398</v>
      </c>
      <c r="G78" s="64">
        <v>3000</v>
      </c>
      <c r="H78" s="64"/>
      <c r="I78" s="64"/>
    </row>
    <row r="79" spans="1:9" x14ac:dyDescent="0.2">
      <c r="A79" s="65"/>
      <c r="B79" s="66">
        <v>3238</v>
      </c>
      <c r="C79" s="60" t="s">
        <v>122</v>
      </c>
      <c r="D79" s="64">
        <v>819</v>
      </c>
      <c r="E79" s="64">
        <v>810</v>
      </c>
      <c r="F79" s="64">
        <v>810</v>
      </c>
      <c r="G79" s="64">
        <v>1300</v>
      </c>
      <c r="H79" s="64"/>
      <c r="I79" s="64"/>
    </row>
    <row r="80" spans="1:9" x14ac:dyDescent="0.2">
      <c r="A80" s="65"/>
      <c r="B80" s="66">
        <v>3239</v>
      </c>
      <c r="C80" s="60" t="s">
        <v>123</v>
      </c>
      <c r="D80" s="64">
        <v>0</v>
      </c>
      <c r="E80" s="64">
        <v>531</v>
      </c>
      <c r="F80" s="64">
        <v>531</v>
      </c>
      <c r="G80" s="64">
        <v>0</v>
      </c>
      <c r="H80" s="64"/>
      <c r="I80" s="64"/>
    </row>
    <row r="81" spans="1:9" x14ac:dyDescent="0.2">
      <c r="A81" s="65"/>
      <c r="B81" s="146">
        <v>3241</v>
      </c>
      <c r="C81" s="129" t="s">
        <v>220</v>
      </c>
      <c r="D81" s="64">
        <v>0</v>
      </c>
      <c r="E81" s="64">
        <v>0</v>
      </c>
      <c r="F81" s="64">
        <v>0</v>
      </c>
      <c r="G81" s="64">
        <v>1000</v>
      </c>
      <c r="H81" s="64"/>
      <c r="I81" s="64"/>
    </row>
    <row r="82" spans="1:9" ht="16.5" customHeight="1" x14ac:dyDescent="0.2">
      <c r="A82" s="58"/>
      <c r="B82" s="58">
        <v>329</v>
      </c>
      <c r="C82" s="59" t="s">
        <v>124</v>
      </c>
      <c r="D82" s="38">
        <f>SUM(D83:D87)</f>
        <v>2717</v>
      </c>
      <c r="E82" s="38">
        <f>SUM(E83:E87)</f>
        <v>5575</v>
      </c>
      <c r="F82" s="38">
        <f>SUM(F83:F87)</f>
        <v>5575</v>
      </c>
      <c r="G82" s="38">
        <f>SUM(G83:G87)</f>
        <v>4380</v>
      </c>
      <c r="H82" s="38" t="s">
        <v>66</v>
      </c>
      <c r="I82" s="38"/>
    </row>
    <row r="83" spans="1:9" x14ac:dyDescent="0.2">
      <c r="A83" s="65"/>
      <c r="B83" s="66">
        <v>3292</v>
      </c>
      <c r="C83" s="60" t="s">
        <v>215</v>
      </c>
      <c r="D83" s="64">
        <v>386</v>
      </c>
      <c r="E83" s="64">
        <v>398</v>
      </c>
      <c r="F83" s="64">
        <v>398</v>
      </c>
      <c r="G83" s="64">
        <v>376</v>
      </c>
      <c r="H83" s="64" t="s">
        <v>66</v>
      </c>
      <c r="I83" s="64"/>
    </row>
    <row r="84" spans="1:9" x14ac:dyDescent="0.2">
      <c r="A84" s="65"/>
      <c r="B84" s="66">
        <v>3294</v>
      </c>
      <c r="C84" s="60" t="s">
        <v>125</v>
      </c>
      <c r="D84" s="64">
        <v>40</v>
      </c>
      <c r="E84" s="64">
        <v>40</v>
      </c>
      <c r="F84" s="64">
        <v>40</v>
      </c>
      <c r="G84" s="64">
        <v>0</v>
      </c>
      <c r="H84" s="64" t="s">
        <v>66</v>
      </c>
      <c r="I84" s="64"/>
    </row>
    <row r="85" spans="1:9" x14ac:dyDescent="0.2">
      <c r="A85" s="65"/>
      <c r="B85" s="66">
        <v>3295</v>
      </c>
      <c r="C85" s="60" t="s">
        <v>126</v>
      </c>
      <c r="D85" s="64">
        <v>1349</v>
      </c>
      <c r="E85" s="64">
        <v>1354</v>
      </c>
      <c r="F85" s="64">
        <v>1354</v>
      </c>
      <c r="G85" s="64">
        <v>1804</v>
      </c>
      <c r="H85" s="64" t="s">
        <v>66</v>
      </c>
      <c r="I85" s="64"/>
    </row>
    <row r="86" spans="1:9" x14ac:dyDescent="0.2">
      <c r="A86" s="65"/>
      <c r="B86" s="66">
        <v>3296</v>
      </c>
      <c r="C86" s="60" t="s">
        <v>127</v>
      </c>
      <c r="D86" s="64">
        <v>0</v>
      </c>
      <c r="E86" s="64">
        <v>0</v>
      </c>
      <c r="F86" s="64">
        <v>0</v>
      </c>
      <c r="G86" s="64">
        <v>0</v>
      </c>
      <c r="H86" s="64" t="s">
        <v>66</v>
      </c>
      <c r="I86" s="64"/>
    </row>
    <row r="87" spans="1:9" x14ac:dyDescent="0.2">
      <c r="A87" s="65"/>
      <c r="B87" s="66">
        <v>3299</v>
      </c>
      <c r="C87" s="60" t="s">
        <v>128</v>
      </c>
      <c r="D87" s="64">
        <v>942</v>
      </c>
      <c r="E87" s="64">
        <v>3783</v>
      </c>
      <c r="F87" s="64">
        <v>3783</v>
      </c>
      <c r="G87" s="64">
        <v>2200</v>
      </c>
      <c r="H87" s="64" t="s">
        <v>66</v>
      </c>
      <c r="I87" s="64"/>
    </row>
    <row r="88" spans="1:9" x14ac:dyDescent="0.2">
      <c r="A88" s="55"/>
      <c r="B88" s="55">
        <v>34</v>
      </c>
      <c r="C88" s="56" t="s">
        <v>129</v>
      </c>
      <c r="D88" s="57">
        <f t="shared" ref="D88:G88" si="27">D89</f>
        <v>534</v>
      </c>
      <c r="E88" s="57">
        <f t="shared" si="27"/>
        <v>50</v>
      </c>
      <c r="F88" s="57">
        <f t="shared" si="27"/>
        <v>504</v>
      </c>
      <c r="G88" s="57">
        <f t="shared" si="27"/>
        <v>533</v>
      </c>
      <c r="H88" s="57">
        <v>0</v>
      </c>
      <c r="I88" s="57">
        <v>0</v>
      </c>
    </row>
    <row r="89" spans="1:9" s="70" customFormat="1" ht="15" x14ac:dyDescent="0.25">
      <c r="A89" s="58"/>
      <c r="B89" s="58">
        <v>343</v>
      </c>
      <c r="C89" s="59" t="s">
        <v>130</v>
      </c>
      <c r="D89" s="38">
        <f t="shared" ref="D89:F89" si="28">SUM(D90:D91)</f>
        <v>534</v>
      </c>
      <c r="E89" s="38">
        <f t="shared" si="28"/>
        <v>50</v>
      </c>
      <c r="F89" s="38">
        <f t="shared" si="28"/>
        <v>504</v>
      </c>
      <c r="G89" s="38">
        <f t="shared" ref="G89" si="29">SUM(G90:G91)</f>
        <v>533</v>
      </c>
      <c r="H89" s="38">
        <v>0</v>
      </c>
      <c r="I89" s="38"/>
    </row>
    <row r="90" spans="1:9" x14ac:dyDescent="0.2">
      <c r="A90" s="65"/>
      <c r="B90" s="66">
        <v>3431</v>
      </c>
      <c r="C90" s="60" t="s">
        <v>131</v>
      </c>
      <c r="D90" s="64">
        <v>534</v>
      </c>
      <c r="E90" s="64">
        <v>50</v>
      </c>
      <c r="F90" s="64">
        <v>504</v>
      </c>
      <c r="G90" s="64">
        <v>530</v>
      </c>
      <c r="H90" s="64" t="s">
        <v>66</v>
      </c>
      <c r="I90" s="64"/>
    </row>
    <row r="91" spans="1:9" x14ac:dyDescent="0.2">
      <c r="A91" s="65"/>
      <c r="B91" s="66">
        <v>3433</v>
      </c>
      <c r="C91" s="60" t="s">
        <v>132</v>
      </c>
      <c r="D91" s="64">
        <v>0</v>
      </c>
      <c r="E91" s="64">
        <v>0</v>
      </c>
      <c r="F91" s="64">
        <v>0</v>
      </c>
      <c r="G91" s="64">
        <v>3</v>
      </c>
      <c r="H91" s="64" t="s">
        <v>66</v>
      </c>
      <c r="I91" s="64"/>
    </row>
    <row r="92" spans="1:9" ht="27.75" customHeight="1" x14ac:dyDescent="0.2">
      <c r="A92" s="55"/>
      <c r="B92" s="55">
        <v>37</v>
      </c>
      <c r="C92" s="56" t="s">
        <v>133</v>
      </c>
      <c r="D92" s="57">
        <f t="shared" ref="D92:G92" si="30">D93</f>
        <v>4219</v>
      </c>
      <c r="E92" s="57">
        <f t="shared" si="30"/>
        <v>5627</v>
      </c>
      <c r="F92" s="57">
        <f t="shared" si="30"/>
        <v>5627</v>
      </c>
      <c r="G92" s="57">
        <f t="shared" si="30"/>
        <v>4981</v>
      </c>
      <c r="H92" s="57">
        <v>0</v>
      </c>
      <c r="I92" s="57">
        <v>0</v>
      </c>
    </row>
    <row r="93" spans="1:9" ht="16.5" customHeight="1" x14ac:dyDescent="0.2">
      <c r="A93" s="58"/>
      <c r="B93" s="58">
        <v>372</v>
      </c>
      <c r="C93" s="59" t="s">
        <v>134</v>
      </c>
      <c r="D93" s="38">
        <f t="shared" ref="D93:H93" si="31">SUM(D94:D95)</f>
        <v>4219</v>
      </c>
      <c r="E93" s="38">
        <f t="shared" si="31"/>
        <v>5627</v>
      </c>
      <c r="F93" s="38">
        <f t="shared" si="31"/>
        <v>5627</v>
      </c>
      <c r="G93" s="38">
        <f t="shared" ref="G93" si="32">SUM(G94:G95)</f>
        <v>4981</v>
      </c>
      <c r="H93" s="38">
        <f t="shared" si="31"/>
        <v>0</v>
      </c>
      <c r="I93" s="38"/>
    </row>
    <row r="94" spans="1:9" x14ac:dyDescent="0.2">
      <c r="A94" s="65"/>
      <c r="B94" s="66">
        <v>3721</v>
      </c>
      <c r="C94" s="60" t="s">
        <v>135</v>
      </c>
      <c r="D94" s="64">
        <v>0</v>
      </c>
      <c r="E94" s="64">
        <v>0</v>
      </c>
      <c r="F94" s="64">
        <v>0</v>
      </c>
      <c r="G94" s="64">
        <v>0</v>
      </c>
      <c r="H94" s="64" t="s">
        <v>66</v>
      </c>
      <c r="I94" s="64"/>
    </row>
    <row r="95" spans="1:9" x14ac:dyDescent="0.2">
      <c r="A95" s="65"/>
      <c r="B95" s="66">
        <v>3722</v>
      </c>
      <c r="C95" s="60" t="s">
        <v>136</v>
      </c>
      <c r="D95" s="64">
        <v>4219</v>
      </c>
      <c r="E95" s="64">
        <v>5627</v>
      </c>
      <c r="F95" s="64">
        <v>5627</v>
      </c>
      <c r="G95" s="64">
        <v>4981</v>
      </c>
      <c r="H95" s="64" t="s">
        <v>66</v>
      </c>
      <c r="I95" s="64"/>
    </row>
    <row r="96" spans="1:9" ht="18" customHeight="1" x14ac:dyDescent="0.2">
      <c r="A96" s="52"/>
      <c r="B96" s="52">
        <v>4</v>
      </c>
      <c r="C96" s="53" t="s">
        <v>28</v>
      </c>
      <c r="D96" s="54">
        <f t="shared" ref="D96:I96" si="33">D97</f>
        <v>6943</v>
      </c>
      <c r="E96" s="54">
        <f t="shared" si="33"/>
        <v>5812</v>
      </c>
      <c r="F96" s="54">
        <f t="shared" si="33"/>
        <v>5813.45</v>
      </c>
      <c r="G96" s="54">
        <f t="shared" si="33"/>
        <v>1855</v>
      </c>
      <c r="H96" s="54">
        <f t="shared" si="33"/>
        <v>0</v>
      </c>
      <c r="I96" s="54">
        <f t="shared" si="33"/>
        <v>0</v>
      </c>
    </row>
    <row r="97" spans="1:9" ht="20.25" customHeight="1" x14ac:dyDescent="0.2">
      <c r="A97" s="55"/>
      <c r="B97" s="55">
        <v>42</v>
      </c>
      <c r="C97" s="56" t="s">
        <v>28</v>
      </c>
      <c r="D97" s="57">
        <f>D98+D100+D104</f>
        <v>6943</v>
      </c>
      <c r="E97" s="57">
        <f>E98+E100+E104</f>
        <v>5812</v>
      </c>
      <c r="F97" s="57">
        <f>F98+F100+F104</f>
        <v>5813.45</v>
      </c>
      <c r="G97" s="57">
        <f>G98+G100+G104</f>
        <v>1855</v>
      </c>
      <c r="H97" s="57">
        <v>0</v>
      </c>
      <c r="I97" s="57">
        <v>0</v>
      </c>
    </row>
    <row r="98" spans="1:9" x14ac:dyDescent="0.2">
      <c r="A98" s="58"/>
      <c r="B98" s="58">
        <v>421</v>
      </c>
      <c r="C98" s="59" t="s">
        <v>137</v>
      </c>
      <c r="D98" s="38">
        <f>D99</f>
        <v>0</v>
      </c>
      <c r="E98" s="38">
        <f>E99</f>
        <v>0</v>
      </c>
      <c r="F98" s="38">
        <f>F99</f>
        <v>0</v>
      </c>
      <c r="G98" s="38">
        <f>G99</f>
        <v>0</v>
      </c>
      <c r="H98" s="38">
        <f>SUM(H99:H101)</f>
        <v>0</v>
      </c>
      <c r="I98" s="38"/>
    </row>
    <row r="99" spans="1:9" x14ac:dyDescent="0.2">
      <c r="A99" s="68"/>
      <c r="B99" s="69">
        <v>4212</v>
      </c>
      <c r="C99" s="60" t="s">
        <v>138</v>
      </c>
      <c r="D99" s="67">
        <v>0</v>
      </c>
      <c r="E99" s="67">
        <v>0</v>
      </c>
      <c r="F99" s="67">
        <v>0</v>
      </c>
      <c r="G99" s="67">
        <v>0</v>
      </c>
      <c r="H99" s="67" t="s">
        <v>66</v>
      </c>
      <c r="I99" s="67"/>
    </row>
    <row r="100" spans="1:9" x14ac:dyDescent="0.2">
      <c r="A100" s="58"/>
      <c r="B100" s="58">
        <v>422</v>
      </c>
      <c r="C100" s="59" t="s">
        <v>137</v>
      </c>
      <c r="D100" s="38">
        <f>SUM(D101:D103)</f>
        <v>4613</v>
      </c>
      <c r="E100" s="38">
        <f>SUM(E101:E103)</f>
        <v>1193</v>
      </c>
      <c r="F100" s="38">
        <f>SUM(F101:F103)</f>
        <v>1194.45</v>
      </c>
      <c r="G100" s="38">
        <f>SUM(G101:G103)</f>
        <v>347</v>
      </c>
      <c r="H100" s="38">
        <f>SUM(H101:H103)</f>
        <v>0</v>
      </c>
      <c r="I100" s="38"/>
    </row>
    <row r="101" spans="1:9" x14ac:dyDescent="0.2">
      <c r="A101" s="65"/>
      <c r="B101" s="66">
        <v>4221</v>
      </c>
      <c r="C101" s="60" t="s">
        <v>139</v>
      </c>
      <c r="D101" s="64">
        <v>3020</v>
      </c>
      <c r="E101" s="64">
        <v>663</v>
      </c>
      <c r="F101" s="64">
        <v>664</v>
      </c>
      <c r="G101" s="64">
        <v>347</v>
      </c>
      <c r="H101" s="64" t="s">
        <v>66</v>
      </c>
      <c r="I101" s="64"/>
    </row>
    <row r="102" spans="1:9" x14ac:dyDescent="0.2">
      <c r="A102" s="65"/>
      <c r="B102" s="66">
        <v>4226</v>
      </c>
      <c r="C102" s="60" t="s">
        <v>140</v>
      </c>
      <c r="D102" s="64">
        <v>1593</v>
      </c>
      <c r="E102" s="64">
        <v>265</v>
      </c>
      <c r="F102" s="64">
        <v>265.45</v>
      </c>
      <c r="G102" s="64">
        <v>0</v>
      </c>
      <c r="H102" s="64" t="s">
        <v>66</v>
      </c>
      <c r="I102" s="64"/>
    </row>
    <row r="103" spans="1:9" x14ac:dyDescent="0.2">
      <c r="A103" s="65"/>
      <c r="B103" s="66">
        <v>4227</v>
      </c>
      <c r="C103" s="60" t="s">
        <v>141</v>
      </c>
      <c r="D103" s="64">
        <v>0</v>
      </c>
      <c r="E103" s="64">
        <v>265</v>
      </c>
      <c r="F103" s="64">
        <v>265</v>
      </c>
      <c r="G103" s="64">
        <v>0</v>
      </c>
      <c r="H103" s="64" t="s">
        <v>66</v>
      </c>
      <c r="I103" s="64"/>
    </row>
    <row r="104" spans="1:9" ht="18" customHeight="1" x14ac:dyDescent="0.2">
      <c r="A104" s="58"/>
      <c r="B104" s="58">
        <v>424</v>
      </c>
      <c r="C104" s="59" t="s">
        <v>142</v>
      </c>
      <c r="D104" s="38">
        <f t="shared" ref="D104:H104" si="34">D105</f>
        <v>2330</v>
      </c>
      <c r="E104" s="38">
        <f t="shared" si="34"/>
        <v>4619</v>
      </c>
      <c r="F104" s="38">
        <f t="shared" si="34"/>
        <v>4619</v>
      </c>
      <c r="G104" s="38">
        <f t="shared" si="34"/>
        <v>1508</v>
      </c>
      <c r="H104" s="38" t="str">
        <f t="shared" si="34"/>
        <v xml:space="preserve"> </v>
      </c>
      <c r="I104" s="38"/>
    </row>
    <row r="105" spans="1:9" x14ac:dyDescent="0.2">
      <c r="A105" s="65"/>
      <c r="B105" s="66">
        <v>4241</v>
      </c>
      <c r="C105" s="60" t="s">
        <v>143</v>
      </c>
      <c r="D105" s="64">
        <v>2330</v>
      </c>
      <c r="E105" s="64">
        <v>4619</v>
      </c>
      <c r="F105" s="64">
        <v>4619</v>
      </c>
      <c r="G105" s="64">
        <v>1508</v>
      </c>
      <c r="H105" s="64" t="s">
        <v>66</v>
      </c>
      <c r="I105" s="64"/>
    </row>
    <row r="111" spans="1:9" x14ac:dyDescent="0.2">
      <c r="A111" s="48" t="s">
        <v>65</v>
      </c>
      <c r="I111" s="48" t="s">
        <v>67</v>
      </c>
    </row>
  </sheetData>
  <mergeCells count="5">
    <mergeCell ref="A43:I43"/>
    <mergeCell ref="A1:I1"/>
    <mergeCell ref="A3:I3"/>
    <mergeCell ref="A5:I5"/>
    <mergeCell ref="A7:I7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opLeftCell="A37" workbookViewId="0">
      <selection activeCell="F34" sqref="F34"/>
    </sheetView>
  </sheetViews>
  <sheetFormatPr defaultColWidth="8.85546875" defaultRowHeight="14.25" x14ac:dyDescent="0.2"/>
  <cols>
    <col min="1" max="1" width="45.85546875" style="48" customWidth="1"/>
    <col min="2" max="7" width="22.5703125" style="48" customWidth="1"/>
    <col min="8" max="8" width="0.28515625" style="48" customWidth="1"/>
    <col min="9" max="9" width="9.140625" style="48" hidden="1" customWidth="1"/>
    <col min="10" max="10" width="8.85546875" style="48"/>
    <col min="11" max="11" width="11.28515625" style="48" bestFit="1" customWidth="1"/>
    <col min="12" max="12" width="8.85546875" style="48"/>
    <col min="13" max="13" width="10.140625" style="48" bestFit="1" customWidth="1"/>
    <col min="14" max="14" width="12.85546875" style="48" customWidth="1"/>
    <col min="15" max="15" width="11.42578125" style="48" customWidth="1"/>
    <col min="16" max="16384" width="8.85546875" style="48"/>
  </cols>
  <sheetData>
    <row r="1" spans="1:9" ht="42" customHeight="1" x14ac:dyDescent="0.2">
      <c r="A1" s="173" t="s">
        <v>209</v>
      </c>
      <c r="B1" s="173"/>
      <c r="C1" s="173"/>
      <c r="D1" s="173"/>
      <c r="E1" s="173"/>
      <c r="F1" s="173"/>
      <c r="G1" s="173"/>
      <c r="H1" s="173"/>
      <c r="I1" s="173"/>
    </row>
    <row r="2" spans="1:9" ht="18" customHeight="1" x14ac:dyDescent="0.2">
      <c r="A2" s="14"/>
      <c r="B2" s="14"/>
      <c r="C2" s="14"/>
      <c r="D2" s="14"/>
      <c r="E2" s="14"/>
      <c r="F2" s="14"/>
      <c r="G2" s="14"/>
    </row>
    <row r="3" spans="1:9" ht="15.75" customHeight="1" x14ac:dyDescent="0.2">
      <c r="A3" s="173" t="s">
        <v>17</v>
      </c>
      <c r="B3" s="173"/>
      <c r="C3" s="173"/>
      <c r="D3" s="173"/>
      <c r="E3" s="173"/>
      <c r="F3" s="173"/>
      <c r="G3" s="173"/>
    </row>
    <row r="4" spans="1:9" ht="18" x14ac:dyDescent="0.2">
      <c r="B4" s="14"/>
      <c r="C4" s="14"/>
      <c r="D4" s="14"/>
      <c r="E4" s="14"/>
      <c r="F4" s="1"/>
      <c r="G4" s="1"/>
    </row>
    <row r="5" spans="1:9" ht="18" customHeight="1" x14ac:dyDescent="0.2">
      <c r="A5" s="173" t="s">
        <v>4</v>
      </c>
      <c r="B5" s="173"/>
      <c r="C5" s="173"/>
      <c r="D5" s="173"/>
      <c r="E5" s="173"/>
      <c r="F5" s="173"/>
      <c r="G5" s="173"/>
    </row>
    <row r="6" spans="1:9" ht="18" x14ac:dyDescent="0.2">
      <c r="A6" s="14"/>
      <c r="B6" s="14"/>
      <c r="C6" s="14"/>
      <c r="D6" s="14"/>
      <c r="E6" s="14"/>
      <c r="F6" s="1"/>
      <c r="G6" s="1"/>
    </row>
    <row r="7" spans="1:9" ht="15.75" customHeight="1" x14ac:dyDescent="0.2">
      <c r="A7" s="173" t="s">
        <v>41</v>
      </c>
      <c r="B7" s="173"/>
      <c r="C7" s="173"/>
      <c r="D7" s="173"/>
      <c r="E7" s="173"/>
      <c r="F7" s="173"/>
      <c r="G7" s="173"/>
    </row>
    <row r="8" spans="1:9" ht="18" x14ac:dyDescent="0.2">
      <c r="A8" s="14"/>
      <c r="B8" s="14"/>
      <c r="C8" s="14"/>
      <c r="D8" s="14"/>
      <c r="E8" s="14"/>
      <c r="F8" s="1"/>
      <c r="G8" s="1"/>
    </row>
    <row r="9" spans="1:9" ht="25.5" x14ac:dyDescent="0.2">
      <c r="A9" s="13" t="s">
        <v>43</v>
      </c>
      <c r="B9" s="127" t="s">
        <v>213</v>
      </c>
      <c r="C9" s="127" t="s">
        <v>212</v>
      </c>
      <c r="D9" s="127" t="s">
        <v>211</v>
      </c>
      <c r="E9" s="127" t="s">
        <v>214</v>
      </c>
      <c r="F9" s="127" t="s">
        <v>210</v>
      </c>
      <c r="G9" s="127" t="s">
        <v>38</v>
      </c>
    </row>
    <row r="10" spans="1:9" ht="18.600000000000001" customHeight="1" x14ac:dyDescent="0.2">
      <c r="A10" s="113" t="s">
        <v>0</v>
      </c>
      <c r="B10" s="114">
        <f>B11+B13+B15+B18+B21+B23</f>
        <v>0</v>
      </c>
      <c r="C10" s="114">
        <f t="shared" ref="C10" si="0">C11+C13+C15+C18+C21+C23</f>
        <v>0</v>
      </c>
      <c r="D10" s="114">
        <f t="shared" ref="D10:E10" si="1">D11+D13+D15+D18+D21+D23</f>
        <v>486992</v>
      </c>
      <c r="E10" s="149">
        <f t="shared" si="1"/>
        <v>612775</v>
      </c>
      <c r="F10" s="114">
        <f t="shared" ref="F10" si="2">F11+F13+F15+F18+F21+F23</f>
        <v>0</v>
      </c>
      <c r="G10" s="114">
        <f t="shared" ref="G10" si="3">G11+G13+G15+G18+G21+G23</f>
        <v>0</v>
      </c>
    </row>
    <row r="11" spans="1:9" ht="16.899999999999999" customHeight="1" x14ac:dyDescent="0.2">
      <c r="A11" s="115" t="s">
        <v>46</v>
      </c>
      <c r="B11" s="116">
        <f>B12</f>
        <v>0</v>
      </c>
      <c r="C11" s="116">
        <f t="shared" ref="C11" si="4">C12</f>
        <v>0</v>
      </c>
      <c r="D11" s="116">
        <f t="shared" ref="D11:E11" si="5">D12</f>
        <v>1911</v>
      </c>
      <c r="E11" s="148">
        <f t="shared" si="5"/>
        <v>6303</v>
      </c>
      <c r="F11" s="116">
        <f t="shared" ref="F11" si="6">F12</f>
        <v>0</v>
      </c>
      <c r="G11" s="116">
        <f t="shared" ref="G11" si="7">G12</f>
        <v>0</v>
      </c>
    </row>
    <row r="12" spans="1:9" ht="16.899999999999999" customHeight="1" x14ac:dyDescent="0.2">
      <c r="A12" s="7" t="s">
        <v>195</v>
      </c>
      <c r="B12" s="3">
        <v>0</v>
      </c>
      <c r="C12" s="3">
        <v>0</v>
      </c>
      <c r="D12" s="3">
        <v>1911</v>
      </c>
      <c r="E12" s="64">
        <v>6303</v>
      </c>
      <c r="F12" s="3">
        <v>0</v>
      </c>
      <c r="G12" s="3">
        <v>0</v>
      </c>
    </row>
    <row r="13" spans="1:9" ht="16.899999999999999" customHeight="1" x14ac:dyDescent="0.2">
      <c r="A13" s="115" t="s">
        <v>48</v>
      </c>
      <c r="B13" s="116">
        <f>B14</f>
        <v>0</v>
      </c>
      <c r="C13" s="116">
        <f t="shared" ref="C13" si="8">C14</f>
        <v>0</v>
      </c>
      <c r="D13" s="116">
        <f t="shared" ref="D13:E13" si="9">D14</f>
        <v>2389</v>
      </c>
      <c r="E13" s="148">
        <f t="shared" si="9"/>
        <v>3200</v>
      </c>
      <c r="F13" s="116">
        <f t="shared" ref="F13" si="10">F14</f>
        <v>0</v>
      </c>
      <c r="G13" s="116">
        <f t="shared" ref="G13" si="11">G14</f>
        <v>0</v>
      </c>
    </row>
    <row r="14" spans="1:9" ht="16.899999999999999" customHeight="1" x14ac:dyDescent="0.2">
      <c r="A14" s="7" t="s">
        <v>194</v>
      </c>
      <c r="B14" s="3">
        <v>0</v>
      </c>
      <c r="C14" s="3">
        <v>0</v>
      </c>
      <c r="D14" s="3">
        <v>2389</v>
      </c>
      <c r="E14" s="64">
        <v>3200</v>
      </c>
      <c r="F14" s="3">
        <v>0</v>
      </c>
      <c r="G14" s="3">
        <v>0</v>
      </c>
    </row>
    <row r="15" spans="1:9" ht="16.899999999999999" customHeight="1" x14ac:dyDescent="0.2">
      <c r="A15" s="117" t="s">
        <v>45</v>
      </c>
      <c r="B15" s="118">
        <f>B16+B17</f>
        <v>0</v>
      </c>
      <c r="C15" s="118">
        <f t="shared" ref="C15:G15" si="12">C16+C17</f>
        <v>0</v>
      </c>
      <c r="D15" s="118">
        <f t="shared" si="12"/>
        <v>51481</v>
      </c>
      <c r="E15" s="98">
        <f t="shared" ref="E15" si="13">E16+E17</f>
        <v>37980</v>
      </c>
      <c r="F15" s="118">
        <f t="shared" si="12"/>
        <v>0</v>
      </c>
      <c r="G15" s="118">
        <f t="shared" si="12"/>
        <v>0</v>
      </c>
    </row>
    <row r="16" spans="1:9" ht="16.899999999999999" customHeight="1" x14ac:dyDescent="0.2">
      <c r="A16" s="11" t="s">
        <v>196</v>
      </c>
      <c r="B16" s="2">
        <v>0</v>
      </c>
      <c r="C16" s="2">
        <v>0</v>
      </c>
      <c r="D16" s="2">
        <v>18300</v>
      </c>
      <c r="E16" s="61">
        <v>8370</v>
      </c>
      <c r="F16" s="2">
        <v>0</v>
      </c>
      <c r="G16" s="2">
        <v>0</v>
      </c>
    </row>
    <row r="17" spans="1:7" ht="16.899999999999999" customHeight="1" x14ac:dyDescent="0.2">
      <c r="A17" s="11" t="s">
        <v>202</v>
      </c>
      <c r="B17" s="2">
        <v>0</v>
      </c>
      <c r="C17" s="2">
        <v>0</v>
      </c>
      <c r="D17" s="2">
        <v>33181</v>
      </c>
      <c r="E17" s="61">
        <v>29610</v>
      </c>
      <c r="F17" s="2">
        <v>0</v>
      </c>
      <c r="G17" s="2">
        <v>0</v>
      </c>
    </row>
    <row r="18" spans="1:7" ht="16.899999999999999" customHeight="1" x14ac:dyDescent="0.2">
      <c r="A18" s="119" t="s">
        <v>44</v>
      </c>
      <c r="B18" s="120">
        <f>B19+B20</f>
        <v>0</v>
      </c>
      <c r="C18" s="120">
        <f t="shared" ref="C18" si="14">C19+C20</f>
        <v>0</v>
      </c>
      <c r="D18" s="120">
        <f t="shared" ref="D18:E18" si="15">D19+D20</f>
        <v>429618</v>
      </c>
      <c r="E18" s="150">
        <f t="shared" si="15"/>
        <v>557592</v>
      </c>
      <c r="F18" s="120">
        <f t="shared" ref="F18" si="16">F19+F20</f>
        <v>0</v>
      </c>
      <c r="G18" s="120">
        <f t="shared" ref="G18" si="17">G19+G20</f>
        <v>0</v>
      </c>
    </row>
    <row r="19" spans="1:7" ht="16.899999999999999" customHeight="1" x14ac:dyDescent="0.2">
      <c r="A19" s="7" t="s">
        <v>198</v>
      </c>
      <c r="B19" s="2">
        <v>0</v>
      </c>
      <c r="C19" s="2">
        <v>0</v>
      </c>
      <c r="D19" s="2">
        <v>10561</v>
      </c>
      <c r="E19" s="61">
        <v>18839</v>
      </c>
      <c r="F19" s="2">
        <v>0</v>
      </c>
      <c r="G19" s="2">
        <v>0</v>
      </c>
    </row>
    <row r="20" spans="1:7" ht="16.899999999999999" customHeight="1" x14ac:dyDescent="0.2">
      <c r="A20" s="7" t="s">
        <v>197</v>
      </c>
      <c r="B20" s="2">
        <v>0</v>
      </c>
      <c r="C20" s="2">
        <v>0</v>
      </c>
      <c r="D20" s="2">
        <v>419057</v>
      </c>
      <c r="E20" s="61">
        <v>538753</v>
      </c>
      <c r="F20" s="2">
        <v>0</v>
      </c>
      <c r="G20" s="2">
        <v>0</v>
      </c>
    </row>
    <row r="21" spans="1:7" ht="16.899999999999999" customHeight="1" x14ac:dyDescent="0.2">
      <c r="A21" s="115" t="s">
        <v>199</v>
      </c>
      <c r="B21" s="116">
        <f>B22</f>
        <v>0</v>
      </c>
      <c r="C21" s="116">
        <f t="shared" ref="C21" si="18">C22</f>
        <v>0</v>
      </c>
      <c r="D21" s="116">
        <f t="shared" ref="D21" si="19">D22</f>
        <v>1593</v>
      </c>
      <c r="E21" s="148">
        <f>E22</f>
        <v>7700</v>
      </c>
      <c r="F21" s="116">
        <f t="shared" ref="F21" si="20">F22</f>
        <v>0</v>
      </c>
      <c r="G21" s="116">
        <f t="shared" ref="G21" si="21">G22</f>
        <v>0</v>
      </c>
    </row>
    <row r="22" spans="1:7" ht="16.899999999999999" customHeight="1" x14ac:dyDescent="0.2">
      <c r="A22" s="7" t="s">
        <v>200</v>
      </c>
      <c r="B22" s="3">
        <v>0</v>
      </c>
      <c r="C22" s="3">
        <v>0</v>
      </c>
      <c r="D22" s="3">
        <v>1593</v>
      </c>
      <c r="E22" s="64">
        <v>7700</v>
      </c>
      <c r="F22" s="3">
        <v>0</v>
      </c>
      <c r="G22" s="3">
        <v>0</v>
      </c>
    </row>
    <row r="23" spans="1:7" ht="27.6" customHeight="1" x14ac:dyDescent="0.2">
      <c r="A23" s="115" t="s">
        <v>201</v>
      </c>
      <c r="B23" s="116">
        <f>B24</f>
        <v>0</v>
      </c>
      <c r="C23" s="116">
        <f t="shared" ref="C23" si="22">C24</f>
        <v>0</v>
      </c>
      <c r="D23" s="116">
        <f t="shared" ref="D23:E23" si="23">D24</f>
        <v>0</v>
      </c>
      <c r="E23" s="148">
        <f t="shared" si="23"/>
        <v>0</v>
      </c>
      <c r="F23" s="116">
        <f t="shared" ref="F23" si="24">F24</f>
        <v>0</v>
      </c>
      <c r="G23" s="116">
        <f t="shared" ref="G23" si="25">G24</f>
        <v>0</v>
      </c>
    </row>
    <row r="24" spans="1:7" ht="28.15" customHeight="1" x14ac:dyDescent="0.2">
      <c r="A24" s="11" t="s">
        <v>203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8" spans="1:7" ht="15.75" customHeight="1" x14ac:dyDescent="0.2">
      <c r="A28" s="173" t="s">
        <v>42</v>
      </c>
      <c r="B28" s="173"/>
      <c r="C28" s="173"/>
      <c r="D28" s="173"/>
      <c r="E28" s="173"/>
      <c r="F28" s="173"/>
      <c r="G28" s="173"/>
    </row>
    <row r="29" spans="1:7" ht="18" x14ac:dyDescent="0.2">
      <c r="A29" s="14"/>
      <c r="B29" s="14"/>
      <c r="C29" s="14"/>
      <c r="D29" s="14"/>
      <c r="E29" s="14"/>
      <c r="F29" s="1"/>
      <c r="G29" s="1"/>
    </row>
    <row r="30" spans="1:7" ht="25.5" x14ac:dyDescent="0.2">
      <c r="A30" s="13" t="s">
        <v>43</v>
      </c>
      <c r="B30" s="127" t="s">
        <v>213</v>
      </c>
      <c r="C30" s="127" t="s">
        <v>212</v>
      </c>
      <c r="D30" s="127" t="s">
        <v>211</v>
      </c>
      <c r="E30" s="127" t="s">
        <v>214</v>
      </c>
      <c r="F30" s="127" t="s">
        <v>210</v>
      </c>
      <c r="G30" s="127" t="s">
        <v>38</v>
      </c>
    </row>
    <row r="31" spans="1:7" ht="18.600000000000001" customHeight="1" x14ac:dyDescent="0.2">
      <c r="A31" s="113" t="s">
        <v>1</v>
      </c>
      <c r="B31" s="114">
        <f>B32+B34+B36+B39+B42+B44</f>
        <v>0</v>
      </c>
      <c r="C31" s="114">
        <f>C32+C34+C36+C39+C42+C44</f>
        <v>0</v>
      </c>
      <c r="D31" s="114">
        <f>D32+D34+D36+D39+D42+D44</f>
        <v>471823</v>
      </c>
      <c r="E31" s="114">
        <f>E32+E34+E36+E39+E42+E44</f>
        <v>609982</v>
      </c>
      <c r="F31" s="114">
        <f>F32+F34+F36+F39+F42+F44</f>
        <v>0</v>
      </c>
      <c r="G31" s="114">
        <f t="shared" ref="G31" si="26">G32+G34+G36+G39+G42+G44</f>
        <v>0</v>
      </c>
    </row>
    <row r="32" spans="1:7" ht="16.899999999999999" customHeight="1" x14ac:dyDescent="0.2">
      <c r="A32" s="115" t="s">
        <v>46</v>
      </c>
      <c r="B32" s="116">
        <f>B33</f>
        <v>0</v>
      </c>
      <c r="C32" s="116">
        <f t="shared" ref="C32:G32" si="27">C33</f>
        <v>0</v>
      </c>
      <c r="D32" s="116">
        <f t="shared" si="27"/>
        <v>1911</v>
      </c>
      <c r="E32" s="148">
        <f t="shared" si="27"/>
        <v>6303</v>
      </c>
      <c r="F32" s="116">
        <f t="shared" si="27"/>
        <v>0</v>
      </c>
      <c r="G32" s="116">
        <f t="shared" si="27"/>
        <v>0</v>
      </c>
    </row>
    <row r="33" spans="1:7" ht="16.899999999999999" customHeight="1" x14ac:dyDescent="0.2">
      <c r="A33" s="7" t="s">
        <v>195</v>
      </c>
      <c r="B33" s="3">
        <v>0</v>
      </c>
      <c r="C33" s="3">
        <v>0</v>
      </c>
      <c r="D33" s="3">
        <v>1911</v>
      </c>
      <c r="E33" s="64">
        <v>6303</v>
      </c>
      <c r="F33" s="3">
        <v>0</v>
      </c>
      <c r="G33" s="3">
        <v>0</v>
      </c>
    </row>
    <row r="34" spans="1:7" ht="16.899999999999999" customHeight="1" x14ac:dyDescent="0.2">
      <c r="A34" s="115" t="s">
        <v>48</v>
      </c>
      <c r="B34" s="116">
        <f>B35</f>
        <v>0</v>
      </c>
      <c r="C34" s="116">
        <f t="shared" ref="C34:G34" si="28">C35</f>
        <v>0</v>
      </c>
      <c r="D34" s="116">
        <f t="shared" si="28"/>
        <v>2124</v>
      </c>
      <c r="E34" s="148">
        <f t="shared" si="28"/>
        <v>3200</v>
      </c>
      <c r="F34" s="116">
        <f t="shared" si="28"/>
        <v>0</v>
      </c>
      <c r="G34" s="116">
        <f t="shared" si="28"/>
        <v>0</v>
      </c>
    </row>
    <row r="35" spans="1:7" ht="16.899999999999999" customHeight="1" x14ac:dyDescent="0.2">
      <c r="A35" s="7" t="s">
        <v>194</v>
      </c>
      <c r="B35" s="3">
        <v>0</v>
      </c>
      <c r="C35" s="3">
        <v>0</v>
      </c>
      <c r="D35" s="3">
        <v>2124</v>
      </c>
      <c r="E35" s="64">
        <v>3200</v>
      </c>
      <c r="F35" s="3">
        <v>0</v>
      </c>
      <c r="G35" s="3">
        <v>0</v>
      </c>
    </row>
    <row r="36" spans="1:7" s="70" customFormat="1" ht="16.899999999999999" customHeight="1" x14ac:dyDescent="0.25">
      <c r="A36" s="117" t="s">
        <v>45</v>
      </c>
      <c r="B36" s="118">
        <f>B37+B38</f>
        <v>0</v>
      </c>
      <c r="C36" s="118">
        <f t="shared" ref="C36:G36" si="29">C37+C38</f>
        <v>0</v>
      </c>
      <c r="D36" s="118">
        <f t="shared" si="29"/>
        <v>41248</v>
      </c>
      <c r="E36" s="98">
        <f t="shared" ref="E36" si="30">E37+E38</f>
        <v>37980</v>
      </c>
      <c r="F36" s="118">
        <f t="shared" si="29"/>
        <v>0</v>
      </c>
      <c r="G36" s="118">
        <f t="shared" si="29"/>
        <v>0</v>
      </c>
    </row>
    <row r="37" spans="1:7" ht="16.899999999999999" customHeight="1" x14ac:dyDescent="0.2">
      <c r="A37" s="11" t="s">
        <v>196</v>
      </c>
      <c r="B37" s="2">
        <v>0</v>
      </c>
      <c r="C37" s="2">
        <v>0</v>
      </c>
      <c r="D37" s="2">
        <v>17769</v>
      </c>
      <c r="E37" s="61">
        <v>8370</v>
      </c>
      <c r="F37" s="2">
        <v>0</v>
      </c>
      <c r="G37" s="2">
        <v>0</v>
      </c>
    </row>
    <row r="38" spans="1:7" ht="16.899999999999999" customHeight="1" x14ac:dyDescent="0.2">
      <c r="A38" s="11" t="s">
        <v>202</v>
      </c>
      <c r="B38" s="2">
        <v>0</v>
      </c>
      <c r="C38" s="2">
        <v>0</v>
      </c>
      <c r="D38" s="2">
        <v>23479</v>
      </c>
      <c r="E38" s="61">
        <v>29610</v>
      </c>
      <c r="F38" s="2">
        <v>0</v>
      </c>
      <c r="G38" s="2">
        <v>0</v>
      </c>
    </row>
    <row r="39" spans="1:7" s="70" customFormat="1" ht="16.899999999999999" customHeight="1" x14ac:dyDescent="0.25">
      <c r="A39" s="119" t="s">
        <v>44</v>
      </c>
      <c r="B39" s="118">
        <f>B40+B41</f>
        <v>0</v>
      </c>
      <c r="C39" s="118">
        <f t="shared" ref="C39:G39" si="31">C40+C41</f>
        <v>0</v>
      </c>
      <c r="D39" s="118">
        <f t="shared" si="31"/>
        <v>424947</v>
      </c>
      <c r="E39" s="98">
        <f t="shared" ref="E39" si="32">E40+E41</f>
        <v>557592</v>
      </c>
      <c r="F39" s="118">
        <f t="shared" si="31"/>
        <v>0</v>
      </c>
      <c r="G39" s="118">
        <f t="shared" si="31"/>
        <v>0</v>
      </c>
    </row>
    <row r="40" spans="1:7" ht="16.899999999999999" customHeight="1" x14ac:dyDescent="0.2">
      <c r="A40" s="7" t="s">
        <v>198</v>
      </c>
      <c r="B40" s="2">
        <v>0</v>
      </c>
      <c r="C40" s="2">
        <v>0</v>
      </c>
      <c r="D40" s="2">
        <v>10561</v>
      </c>
      <c r="E40" s="61">
        <v>18839</v>
      </c>
      <c r="F40" s="2">
        <v>0</v>
      </c>
      <c r="G40" s="2">
        <v>0</v>
      </c>
    </row>
    <row r="41" spans="1:7" ht="16.899999999999999" customHeight="1" x14ac:dyDescent="0.2">
      <c r="A41" s="7" t="s">
        <v>197</v>
      </c>
      <c r="B41" s="2">
        <v>0</v>
      </c>
      <c r="C41" s="2">
        <v>0</v>
      </c>
      <c r="D41" s="2">
        <v>414386</v>
      </c>
      <c r="E41" s="61">
        <v>538753</v>
      </c>
      <c r="F41" s="2">
        <v>0</v>
      </c>
      <c r="G41" s="2">
        <v>0</v>
      </c>
    </row>
    <row r="42" spans="1:7" ht="16.899999999999999" customHeight="1" x14ac:dyDescent="0.2">
      <c r="A42" s="115" t="s">
        <v>199</v>
      </c>
      <c r="B42" s="116">
        <f>B43</f>
        <v>0</v>
      </c>
      <c r="C42" s="116">
        <f t="shared" ref="C42:G42" si="33">C43</f>
        <v>0</v>
      </c>
      <c r="D42" s="116">
        <f t="shared" si="33"/>
        <v>1593</v>
      </c>
      <c r="E42" s="148">
        <f>E43</f>
        <v>4907</v>
      </c>
      <c r="F42" s="116">
        <f t="shared" si="33"/>
        <v>0</v>
      </c>
      <c r="G42" s="116">
        <f t="shared" si="33"/>
        <v>0</v>
      </c>
    </row>
    <row r="43" spans="1:7" ht="16.899999999999999" customHeight="1" x14ac:dyDescent="0.2">
      <c r="A43" s="7" t="s">
        <v>200</v>
      </c>
      <c r="B43" s="3">
        <v>0</v>
      </c>
      <c r="C43" s="3">
        <v>0</v>
      </c>
      <c r="D43" s="3">
        <v>1593</v>
      </c>
      <c r="E43" s="64">
        <v>4907</v>
      </c>
      <c r="F43" s="3">
        <v>0</v>
      </c>
      <c r="G43" s="3">
        <v>0</v>
      </c>
    </row>
    <row r="44" spans="1:7" ht="27.6" customHeight="1" x14ac:dyDescent="0.2">
      <c r="A44" s="115" t="s">
        <v>201</v>
      </c>
      <c r="B44" s="116">
        <f>B45</f>
        <v>0</v>
      </c>
      <c r="C44" s="116">
        <f t="shared" ref="C44:G44" si="34">C45</f>
        <v>0</v>
      </c>
      <c r="D44" s="116">
        <f t="shared" si="34"/>
        <v>0</v>
      </c>
      <c r="E44" s="116">
        <f t="shared" si="34"/>
        <v>0</v>
      </c>
      <c r="F44" s="116">
        <f t="shared" si="34"/>
        <v>0</v>
      </c>
      <c r="G44" s="116">
        <f t="shared" si="34"/>
        <v>0</v>
      </c>
    </row>
    <row r="45" spans="1:7" ht="28.15" customHeight="1" x14ac:dyDescent="0.2">
      <c r="A45" s="11" t="s">
        <v>203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s="110" customFormat="1" ht="17.45" customHeight="1" x14ac:dyDescent="0.25">
      <c r="A46" s="121" t="s">
        <v>204</v>
      </c>
      <c r="B46" s="122">
        <f>B47</f>
        <v>0</v>
      </c>
      <c r="C46" s="122">
        <f t="shared" ref="C46:G46" si="35">C47</f>
        <v>0</v>
      </c>
      <c r="D46" s="122">
        <f t="shared" si="35"/>
        <v>15169</v>
      </c>
      <c r="E46" s="122">
        <f t="shared" si="35"/>
        <v>2793</v>
      </c>
      <c r="F46" s="122">
        <f t="shared" si="35"/>
        <v>0</v>
      </c>
      <c r="G46" s="122">
        <f t="shared" si="35"/>
        <v>0</v>
      </c>
    </row>
    <row r="47" spans="1:7" s="110" customFormat="1" ht="17.45" customHeight="1" x14ac:dyDescent="0.25">
      <c r="A47" s="123" t="s">
        <v>205</v>
      </c>
      <c r="B47" s="124">
        <f>B48+B49+B50+B51+B52+B53+B54</f>
        <v>0</v>
      </c>
      <c r="C47" s="124">
        <f t="shared" ref="C47:G47" si="36">C48+C49+C50+C51+C52+C53+C54</f>
        <v>0</v>
      </c>
      <c r="D47" s="124">
        <f t="shared" si="36"/>
        <v>15169</v>
      </c>
      <c r="E47" s="124">
        <f t="shared" si="36"/>
        <v>2793</v>
      </c>
      <c r="F47" s="124">
        <f t="shared" si="36"/>
        <v>0</v>
      </c>
      <c r="G47" s="124">
        <f t="shared" si="36"/>
        <v>0</v>
      </c>
    </row>
    <row r="48" spans="1:7" s="112" customFormat="1" ht="17.45" customHeight="1" x14ac:dyDescent="0.2">
      <c r="A48" s="108" t="s">
        <v>206</v>
      </c>
      <c r="B48" s="111">
        <v>0</v>
      </c>
      <c r="C48" s="111">
        <v>0</v>
      </c>
      <c r="D48" s="111">
        <v>0</v>
      </c>
      <c r="E48" s="111">
        <v>0</v>
      </c>
      <c r="F48" s="111">
        <v>0</v>
      </c>
      <c r="G48" s="111">
        <v>0</v>
      </c>
    </row>
    <row r="49" spans="1:12" s="112" customFormat="1" ht="17.45" customHeight="1" x14ac:dyDescent="0.2">
      <c r="A49" s="108" t="s">
        <v>194</v>
      </c>
      <c r="B49" s="111">
        <v>0</v>
      </c>
      <c r="C49" s="111">
        <v>0</v>
      </c>
      <c r="D49" s="111">
        <v>265</v>
      </c>
      <c r="E49" s="111">
        <v>0</v>
      </c>
      <c r="F49" s="111">
        <v>0</v>
      </c>
      <c r="G49" s="111">
        <v>0</v>
      </c>
    </row>
    <row r="50" spans="1:12" s="112" customFormat="1" ht="17.45" customHeight="1" x14ac:dyDescent="0.2">
      <c r="A50" s="109" t="s">
        <v>196</v>
      </c>
      <c r="B50" s="111">
        <v>0</v>
      </c>
      <c r="C50" s="111">
        <v>0</v>
      </c>
      <c r="D50" s="111">
        <v>531</v>
      </c>
      <c r="E50" s="111">
        <v>0</v>
      </c>
      <c r="F50" s="111">
        <v>0</v>
      </c>
      <c r="G50" s="111">
        <v>0</v>
      </c>
    </row>
    <row r="51" spans="1:12" s="112" customFormat="1" ht="17.45" customHeight="1" x14ac:dyDescent="0.2">
      <c r="A51" s="109" t="s">
        <v>202</v>
      </c>
      <c r="B51" s="111">
        <v>0</v>
      </c>
      <c r="C51" s="111">
        <v>0</v>
      </c>
      <c r="D51" s="111">
        <v>9702</v>
      </c>
      <c r="E51" s="111">
        <v>0</v>
      </c>
      <c r="F51" s="111">
        <v>0</v>
      </c>
      <c r="G51" s="111">
        <v>0</v>
      </c>
    </row>
    <row r="52" spans="1:12" s="112" customFormat="1" ht="17.45" customHeight="1" x14ac:dyDescent="0.2">
      <c r="A52" s="108" t="s">
        <v>198</v>
      </c>
      <c r="B52" s="111">
        <v>0</v>
      </c>
      <c r="C52" s="111">
        <v>0</v>
      </c>
      <c r="D52" s="111">
        <v>0</v>
      </c>
      <c r="E52" s="111">
        <v>0</v>
      </c>
      <c r="F52" s="111">
        <v>0</v>
      </c>
      <c r="G52" s="111">
        <v>0</v>
      </c>
    </row>
    <row r="53" spans="1:12" s="112" customFormat="1" ht="17.45" customHeight="1" x14ac:dyDescent="0.2">
      <c r="A53" s="108" t="s">
        <v>197</v>
      </c>
      <c r="B53" s="111">
        <v>0</v>
      </c>
      <c r="C53" s="111">
        <v>0</v>
      </c>
      <c r="D53" s="111">
        <v>4671</v>
      </c>
      <c r="E53" s="111">
        <v>0</v>
      </c>
      <c r="F53" s="111">
        <v>0</v>
      </c>
      <c r="G53" s="111">
        <v>0</v>
      </c>
    </row>
    <row r="54" spans="1:12" s="112" customFormat="1" ht="17.45" customHeight="1" x14ac:dyDescent="0.2">
      <c r="A54" s="108" t="s">
        <v>200</v>
      </c>
      <c r="B54" s="111">
        <v>0</v>
      </c>
      <c r="C54" s="111">
        <v>0</v>
      </c>
      <c r="D54" s="111">
        <v>0</v>
      </c>
      <c r="E54" s="111">
        <v>2793</v>
      </c>
      <c r="F54" s="111">
        <v>0</v>
      </c>
      <c r="G54" s="111">
        <v>0</v>
      </c>
    </row>
    <row r="55" spans="1:12" s="107" customFormat="1" x14ac:dyDescent="0.2"/>
    <row r="56" spans="1:12" s="107" customFormat="1" x14ac:dyDescent="0.2"/>
    <row r="57" spans="1:12" s="28" customFormat="1" x14ac:dyDescent="0.2"/>
    <row r="58" spans="1:12" s="28" customFormat="1" x14ac:dyDescent="0.2"/>
    <row r="59" spans="1:12" s="28" customFormat="1" x14ac:dyDescent="0.2">
      <c r="A59" s="163" t="s">
        <v>65</v>
      </c>
      <c r="B59" s="163"/>
      <c r="C59" s="163"/>
      <c r="D59" s="28" t="s">
        <v>66</v>
      </c>
      <c r="E59" s="28" t="s">
        <v>66</v>
      </c>
      <c r="G59" s="28" t="s">
        <v>67</v>
      </c>
      <c r="J59" s="28" t="s">
        <v>66</v>
      </c>
      <c r="K59" s="28" t="s">
        <v>66</v>
      </c>
      <c r="L59" s="28" t="s">
        <v>66</v>
      </c>
    </row>
    <row r="60" spans="1:12" s="28" customFormat="1" x14ac:dyDescent="0.2">
      <c r="C60" s="28" t="s">
        <v>66</v>
      </c>
      <c r="D60" s="28" t="s">
        <v>66</v>
      </c>
      <c r="E60" s="28" t="s">
        <v>66</v>
      </c>
      <c r="J60" s="28" t="s">
        <v>66</v>
      </c>
      <c r="K60" s="28" t="s">
        <v>66</v>
      </c>
    </row>
    <row r="69" spans="6:7" x14ac:dyDescent="0.2">
      <c r="F69" s="48">
        <v>135725</v>
      </c>
      <c r="G69" s="48">
        <f>F69/7.5345</f>
        <v>18013.803172075121</v>
      </c>
    </row>
  </sheetData>
  <mergeCells count="6">
    <mergeCell ref="A1:I1"/>
    <mergeCell ref="A59:C59"/>
    <mergeCell ref="A3:G3"/>
    <mergeCell ref="A5:G5"/>
    <mergeCell ref="A7:G7"/>
    <mergeCell ref="A28:G28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F18" sqref="F18"/>
    </sheetView>
  </sheetViews>
  <sheetFormatPr defaultColWidth="9.140625" defaultRowHeight="14.25" x14ac:dyDescent="0.2"/>
  <cols>
    <col min="1" max="1" width="43.5703125" style="48" customWidth="1"/>
    <col min="2" max="7" width="25.28515625" style="48" customWidth="1"/>
    <col min="8" max="16384" width="9.140625" style="48"/>
  </cols>
  <sheetData>
    <row r="1" spans="1:9" ht="42" customHeight="1" x14ac:dyDescent="0.2">
      <c r="A1" s="175" t="s">
        <v>208</v>
      </c>
      <c r="B1" s="175"/>
      <c r="C1" s="175"/>
      <c r="D1" s="175"/>
      <c r="E1" s="175"/>
      <c r="F1" s="175"/>
      <c r="G1" s="175"/>
      <c r="H1" s="175"/>
      <c r="I1" s="175"/>
    </row>
    <row r="2" spans="1:9" ht="18" customHeight="1" x14ac:dyDescent="0.2">
      <c r="A2" s="71"/>
      <c r="B2" s="71"/>
      <c r="C2" s="71"/>
      <c r="D2" s="71"/>
      <c r="E2" s="71"/>
      <c r="F2" s="71"/>
      <c r="G2" s="71"/>
    </row>
    <row r="3" spans="1:9" ht="15.75" x14ac:dyDescent="0.2">
      <c r="A3" s="175" t="s">
        <v>17</v>
      </c>
      <c r="B3" s="175"/>
      <c r="C3" s="175"/>
      <c r="D3" s="175"/>
      <c r="E3" s="175"/>
      <c r="F3" s="176"/>
      <c r="G3" s="176"/>
    </row>
    <row r="4" spans="1:9" ht="18" x14ac:dyDescent="0.2">
      <c r="A4" s="71"/>
      <c r="B4" s="71"/>
      <c r="C4" s="71"/>
      <c r="D4" s="71"/>
      <c r="E4" s="71"/>
      <c r="F4" s="72"/>
      <c r="G4" s="72"/>
    </row>
    <row r="5" spans="1:9" ht="18" customHeight="1" x14ac:dyDescent="0.2">
      <c r="A5" s="175" t="s">
        <v>4</v>
      </c>
      <c r="B5" s="177"/>
      <c r="C5" s="177"/>
      <c r="D5" s="177"/>
      <c r="E5" s="177"/>
      <c r="F5" s="177"/>
      <c r="G5" s="177"/>
    </row>
    <row r="6" spans="1:9" ht="18" x14ac:dyDescent="0.2">
      <c r="A6" s="71"/>
      <c r="B6" s="71"/>
      <c r="C6" s="71"/>
      <c r="D6" s="71"/>
      <c r="E6" s="71"/>
      <c r="F6" s="72"/>
      <c r="G6" s="72"/>
    </row>
    <row r="7" spans="1:9" ht="15" x14ac:dyDescent="0.2">
      <c r="A7" s="175" t="s">
        <v>12</v>
      </c>
      <c r="B7" s="174"/>
      <c r="C7" s="174"/>
      <c r="D7" s="174"/>
      <c r="E7" s="174"/>
      <c r="F7" s="174"/>
      <c r="G7" s="174"/>
    </row>
    <row r="8" spans="1:9" ht="18" x14ac:dyDescent="0.2">
      <c r="A8" s="71"/>
      <c r="B8" s="71"/>
      <c r="C8" s="71"/>
      <c r="D8" s="71"/>
      <c r="E8" s="71"/>
      <c r="F8" s="72"/>
      <c r="G8" s="72"/>
    </row>
    <row r="9" spans="1:9" ht="25.5" x14ac:dyDescent="0.2">
      <c r="A9" s="73" t="s">
        <v>43</v>
      </c>
      <c r="B9" s="127" t="s">
        <v>213</v>
      </c>
      <c r="C9" s="127" t="s">
        <v>212</v>
      </c>
      <c r="D9" s="127" t="s">
        <v>211</v>
      </c>
      <c r="E9" s="127" t="s">
        <v>214</v>
      </c>
      <c r="F9" s="127" t="s">
        <v>210</v>
      </c>
      <c r="G9" s="127" t="s">
        <v>38</v>
      </c>
    </row>
    <row r="10" spans="1:9" ht="15" x14ac:dyDescent="0.2">
      <c r="A10" s="74" t="s">
        <v>13</v>
      </c>
      <c r="B10" s="75">
        <f>B11</f>
        <v>10639</v>
      </c>
      <c r="C10" s="75">
        <f t="shared" ref="C10:G10" si="0">C11</f>
        <v>18014</v>
      </c>
      <c r="D10" s="75">
        <f t="shared" si="0"/>
        <v>18014</v>
      </c>
      <c r="E10" s="75">
        <f t="shared" si="0"/>
        <v>25302</v>
      </c>
      <c r="F10" s="75">
        <f t="shared" si="0"/>
        <v>0</v>
      </c>
      <c r="G10" s="75">
        <f t="shared" si="0"/>
        <v>0</v>
      </c>
    </row>
    <row r="11" spans="1:9" ht="15" x14ac:dyDescent="0.2">
      <c r="A11" s="76" t="s">
        <v>144</v>
      </c>
      <c r="B11" s="77">
        <f>SUM(B12,B13,B14)</f>
        <v>10639</v>
      </c>
      <c r="C11" s="77">
        <f t="shared" ref="C11:G11" si="1">SUM(C12,C13,C14)</f>
        <v>18014</v>
      </c>
      <c r="D11" s="77">
        <f t="shared" si="1"/>
        <v>18014</v>
      </c>
      <c r="E11" s="77">
        <f t="shared" ref="E11" si="2">SUM(E12,E13,E14)</f>
        <v>25302</v>
      </c>
      <c r="F11" s="77">
        <f t="shared" si="1"/>
        <v>0</v>
      </c>
      <c r="G11" s="77">
        <f t="shared" si="1"/>
        <v>0</v>
      </c>
    </row>
    <row r="12" spans="1:9" x14ac:dyDescent="0.2">
      <c r="A12" s="78" t="s">
        <v>145</v>
      </c>
      <c r="B12" s="79">
        <v>10639</v>
      </c>
      <c r="C12" s="79">
        <v>18014</v>
      </c>
      <c r="D12" s="79">
        <v>18014</v>
      </c>
      <c r="E12" s="79">
        <v>25302</v>
      </c>
      <c r="F12" s="79">
        <v>0</v>
      </c>
      <c r="G12" s="79">
        <v>0</v>
      </c>
    </row>
    <row r="13" spans="1:9" x14ac:dyDescent="0.2">
      <c r="A13" s="80" t="s">
        <v>146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</row>
    <row r="14" spans="1:9" ht="27" customHeight="1" x14ac:dyDescent="0.2">
      <c r="A14" s="80" t="s">
        <v>147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81">
        <v>0</v>
      </c>
    </row>
    <row r="21" spans="1:7" x14ac:dyDescent="0.2">
      <c r="A21" s="48" t="s">
        <v>65</v>
      </c>
      <c r="C21" s="48" t="s">
        <v>66</v>
      </c>
      <c r="D21" s="48" t="s">
        <v>66</v>
      </c>
      <c r="E21" s="48" t="s">
        <v>66</v>
      </c>
      <c r="G21" s="48" t="s">
        <v>67</v>
      </c>
    </row>
    <row r="22" spans="1:7" x14ac:dyDescent="0.2">
      <c r="C22" s="48" t="s">
        <v>66</v>
      </c>
      <c r="D22" s="48" t="s">
        <v>66</v>
      </c>
      <c r="E22" s="48" t="s">
        <v>66</v>
      </c>
    </row>
  </sheetData>
  <mergeCells count="4">
    <mergeCell ref="A3:G3"/>
    <mergeCell ref="A5:G5"/>
    <mergeCell ref="A7:G7"/>
    <mergeCell ref="A1:I1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3" sqref="A3:I3"/>
    </sheetView>
  </sheetViews>
  <sheetFormatPr defaultColWidth="9.140625" defaultRowHeight="14.25" x14ac:dyDescent="0.2"/>
  <cols>
    <col min="1" max="1" width="7.42578125" style="48" bestFit="1" customWidth="1"/>
    <col min="2" max="2" width="8.42578125" style="48" bestFit="1" customWidth="1"/>
    <col min="3" max="9" width="25.28515625" style="48" customWidth="1"/>
    <col min="10" max="16384" width="9.140625" style="48"/>
  </cols>
  <sheetData>
    <row r="1" spans="1:9" ht="42" customHeight="1" x14ac:dyDescent="0.2">
      <c r="A1" s="173" t="s">
        <v>208</v>
      </c>
      <c r="B1" s="173"/>
      <c r="C1" s="173"/>
      <c r="D1" s="173"/>
      <c r="E1" s="173"/>
      <c r="F1" s="173"/>
      <c r="G1" s="173"/>
      <c r="H1" s="173"/>
      <c r="I1" s="173"/>
    </row>
    <row r="2" spans="1:9" ht="18" customHeight="1" x14ac:dyDescent="0.2">
      <c r="A2" s="14"/>
      <c r="B2" s="14"/>
      <c r="C2" s="14"/>
      <c r="D2" s="14"/>
      <c r="E2" s="14"/>
      <c r="F2" s="14"/>
      <c r="G2" s="14"/>
      <c r="H2" s="14"/>
      <c r="I2" s="14"/>
    </row>
    <row r="3" spans="1:9" ht="15.75" customHeight="1" x14ac:dyDescent="0.2">
      <c r="A3" s="173" t="s">
        <v>17</v>
      </c>
      <c r="B3" s="173"/>
      <c r="C3" s="173"/>
      <c r="D3" s="173"/>
      <c r="E3" s="173"/>
      <c r="F3" s="173"/>
      <c r="G3" s="173"/>
      <c r="H3" s="173"/>
      <c r="I3" s="173"/>
    </row>
    <row r="4" spans="1:9" ht="18" x14ac:dyDescent="0.2">
      <c r="A4" s="14"/>
      <c r="B4" s="14"/>
      <c r="C4" s="14"/>
      <c r="D4" s="14"/>
      <c r="E4" s="14"/>
      <c r="F4" s="14"/>
      <c r="G4" s="14"/>
      <c r="H4" s="1"/>
      <c r="I4" s="1"/>
    </row>
    <row r="5" spans="1:9" ht="18" customHeight="1" x14ac:dyDescent="0.2">
      <c r="A5" s="173" t="s">
        <v>50</v>
      </c>
      <c r="B5" s="173"/>
      <c r="C5" s="173"/>
      <c r="D5" s="173"/>
      <c r="E5" s="173"/>
      <c r="F5" s="173"/>
      <c r="G5" s="173"/>
      <c r="H5" s="173"/>
      <c r="I5" s="173"/>
    </row>
    <row r="6" spans="1:9" ht="18" x14ac:dyDescent="0.2">
      <c r="A6" s="14"/>
      <c r="B6" s="14"/>
      <c r="C6" s="14"/>
      <c r="D6" s="14"/>
      <c r="E6" s="14"/>
      <c r="F6" s="14"/>
      <c r="G6" s="14"/>
      <c r="H6" s="1"/>
      <c r="I6" s="1"/>
    </row>
    <row r="7" spans="1:9" ht="25.5" x14ac:dyDescent="0.2">
      <c r="A7" s="13" t="s">
        <v>5</v>
      </c>
      <c r="B7" s="12" t="s">
        <v>6</v>
      </c>
      <c r="C7" s="12" t="s">
        <v>29</v>
      </c>
      <c r="D7" s="127" t="s">
        <v>213</v>
      </c>
      <c r="E7" s="127" t="s">
        <v>212</v>
      </c>
      <c r="F7" s="127" t="s">
        <v>211</v>
      </c>
      <c r="G7" s="127" t="s">
        <v>214</v>
      </c>
      <c r="H7" s="127" t="s">
        <v>210</v>
      </c>
      <c r="I7" s="127" t="s">
        <v>38</v>
      </c>
    </row>
    <row r="8" spans="1:9" x14ac:dyDescent="0.2">
      <c r="A8" s="19"/>
      <c r="B8" s="20"/>
      <c r="C8" s="18" t="s">
        <v>52</v>
      </c>
      <c r="D8" s="20"/>
      <c r="E8" s="19"/>
      <c r="F8" s="19"/>
      <c r="G8" s="19"/>
      <c r="H8" s="19"/>
      <c r="I8" s="19"/>
    </row>
    <row r="9" spans="1:9" ht="25.5" x14ac:dyDescent="0.2">
      <c r="A9" s="5">
        <v>8</v>
      </c>
      <c r="B9" s="5"/>
      <c r="C9" s="5" t="s">
        <v>14</v>
      </c>
      <c r="D9" s="2"/>
      <c r="E9" s="3"/>
      <c r="F9" s="3"/>
      <c r="G9" s="3"/>
      <c r="H9" s="3"/>
      <c r="I9" s="3"/>
    </row>
    <row r="10" spans="1:9" x14ac:dyDescent="0.2">
      <c r="A10" s="5"/>
      <c r="B10" s="10">
        <v>84</v>
      </c>
      <c r="C10" s="10" t="s">
        <v>21</v>
      </c>
      <c r="D10" s="2"/>
      <c r="E10" s="3"/>
      <c r="F10" s="3"/>
      <c r="G10" s="3"/>
      <c r="H10" s="3"/>
      <c r="I10" s="3"/>
    </row>
    <row r="11" spans="1:9" x14ac:dyDescent="0.2">
      <c r="A11" s="5"/>
      <c r="B11" s="10"/>
      <c r="C11" s="21"/>
      <c r="D11" s="2"/>
      <c r="E11" s="3"/>
      <c r="F11" s="3"/>
      <c r="G11" s="3"/>
      <c r="H11" s="3"/>
      <c r="I11" s="3"/>
    </row>
    <row r="12" spans="1:9" x14ac:dyDescent="0.2">
      <c r="A12" s="5"/>
      <c r="B12" s="10"/>
      <c r="C12" s="18" t="s">
        <v>55</v>
      </c>
      <c r="D12" s="2"/>
      <c r="E12" s="3"/>
      <c r="F12" s="3"/>
      <c r="G12" s="3"/>
      <c r="H12" s="3"/>
      <c r="I12" s="3"/>
    </row>
    <row r="13" spans="1:9" ht="25.5" x14ac:dyDescent="0.2">
      <c r="A13" s="8">
        <v>5</v>
      </c>
      <c r="B13" s="9"/>
      <c r="C13" s="15" t="s">
        <v>15</v>
      </c>
      <c r="D13" s="2"/>
      <c r="E13" s="3"/>
      <c r="F13" s="3"/>
      <c r="G13" s="3"/>
      <c r="H13" s="3"/>
      <c r="I13" s="3"/>
    </row>
    <row r="14" spans="1:9" ht="25.5" x14ac:dyDescent="0.2">
      <c r="A14" s="10"/>
      <c r="B14" s="10">
        <v>54</v>
      </c>
      <c r="C14" s="16" t="s">
        <v>22</v>
      </c>
      <c r="D14" s="2"/>
      <c r="E14" s="3"/>
      <c r="F14" s="3"/>
      <c r="G14" s="3"/>
      <c r="H14" s="3"/>
      <c r="I14" s="4"/>
    </row>
    <row r="20" spans="1:9" x14ac:dyDescent="0.2">
      <c r="A20" s="178" t="s">
        <v>65</v>
      </c>
      <c r="B20" s="178"/>
      <c r="C20" s="178"/>
      <c r="D20" s="48" t="s">
        <v>66</v>
      </c>
      <c r="F20" s="48" t="s">
        <v>66</v>
      </c>
      <c r="G20" s="48" t="s">
        <v>66</v>
      </c>
      <c r="I20" s="48" t="s">
        <v>67</v>
      </c>
    </row>
    <row r="21" spans="1:9" x14ac:dyDescent="0.2">
      <c r="C21" s="48" t="s">
        <v>66</v>
      </c>
      <c r="D21" s="48" t="s">
        <v>66</v>
      </c>
      <c r="F21" s="48" t="s">
        <v>66</v>
      </c>
      <c r="G21" s="48" t="s">
        <v>66</v>
      </c>
    </row>
  </sheetData>
  <mergeCells count="4">
    <mergeCell ref="A1:I1"/>
    <mergeCell ref="A3:I3"/>
    <mergeCell ref="A5:I5"/>
    <mergeCell ref="A20:C20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A3" sqref="A3:G3"/>
    </sheetView>
  </sheetViews>
  <sheetFormatPr defaultColWidth="8.85546875" defaultRowHeight="14.25" x14ac:dyDescent="0.2"/>
  <cols>
    <col min="1" max="7" width="25.28515625" style="48" customWidth="1"/>
    <col min="8" max="8" width="0.140625" style="48" customWidth="1"/>
    <col min="9" max="9" width="9.140625" style="48" hidden="1" customWidth="1"/>
    <col min="10" max="16384" width="8.85546875" style="48"/>
  </cols>
  <sheetData>
    <row r="1" spans="1:9" ht="42" customHeight="1" x14ac:dyDescent="0.2">
      <c r="A1" s="173" t="s">
        <v>208</v>
      </c>
      <c r="B1" s="173"/>
      <c r="C1" s="173"/>
      <c r="D1" s="173"/>
      <c r="E1" s="173"/>
      <c r="F1" s="173"/>
      <c r="G1" s="173"/>
      <c r="H1" s="173"/>
      <c r="I1" s="173"/>
    </row>
    <row r="2" spans="1:9" ht="18" customHeight="1" x14ac:dyDescent="0.2">
      <c r="A2" s="14"/>
      <c r="B2" s="14"/>
      <c r="C2" s="14"/>
      <c r="D2" s="14"/>
      <c r="E2" s="14"/>
      <c r="F2" s="14"/>
      <c r="G2" s="14"/>
    </row>
    <row r="3" spans="1:9" ht="15.75" customHeight="1" x14ac:dyDescent="0.2">
      <c r="A3" s="173" t="s">
        <v>17</v>
      </c>
      <c r="B3" s="173"/>
      <c r="C3" s="173"/>
      <c r="D3" s="173"/>
      <c r="E3" s="173"/>
      <c r="F3" s="173"/>
      <c r="G3" s="173"/>
    </row>
    <row r="4" spans="1:9" ht="18" x14ac:dyDescent="0.2">
      <c r="A4" s="14"/>
      <c r="B4" s="14"/>
      <c r="C4" s="14"/>
      <c r="D4" s="14"/>
      <c r="E4" s="14"/>
      <c r="F4" s="1"/>
      <c r="G4" s="1"/>
    </row>
    <row r="5" spans="1:9" ht="18" customHeight="1" x14ac:dyDescent="0.2">
      <c r="A5" s="173" t="s">
        <v>51</v>
      </c>
      <c r="B5" s="173"/>
      <c r="C5" s="173"/>
      <c r="D5" s="173"/>
      <c r="E5" s="173"/>
      <c r="F5" s="173"/>
      <c r="G5" s="173"/>
    </row>
    <row r="6" spans="1:9" ht="18" x14ac:dyDescent="0.2">
      <c r="A6" s="14"/>
      <c r="B6" s="14"/>
      <c r="C6" s="14"/>
      <c r="D6" s="14"/>
      <c r="E6" s="14"/>
      <c r="F6" s="1"/>
      <c r="G6" s="1"/>
    </row>
    <row r="7" spans="1:9" ht="25.5" x14ac:dyDescent="0.2">
      <c r="A7" s="12" t="s">
        <v>43</v>
      </c>
      <c r="B7" s="127" t="s">
        <v>213</v>
      </c>
      <c r="C7" s="127" t="s">
        <v>212</v>
      </c>
      <c r="D7" s="127" t="s">
        <v>211</v>
      </c>
      <c r="E7" s="127" t="s">
        <v>214</v>
      </c>
      <c r="F7" s="127" t="s">
        <v>210</v>
      </c>
      <c r="G7" s="127" t="s">
        <v>38</v>
      </c>
    </row>
    <row r="8" spans="1:9" x14ac:dyDescent="0.2">
      <c r="A8" s="5" t="s">
        <v>52</v>
      </c>
      <c r="B8" s="2"/>
      <c r="C8" s="3"/>
      <c r="D8" s="3"/>
      <c r="E8" s="3"/>
      <c r="F8" s="3"/>
      <c r="G8" s="3"/>
    </row>
    <row r="9" spans="1:9" ht="25.5" x14ac:dyDescent="0.2">
      <c r="A9" s="5" t="s">
        <v>53</v>
      </c>
      <c r="B9" s="2"/>
      <c r="C9" s="3"/>
      <c r="D9" s="3"/>
      <c r="E9" s="3"/>
      <c r="F9" s="3"/>
      <c r="G9" s="3"/>
    </row>
    <row r="10" spans="1:9" ht="25.5" x14ac:dyDescent="0.2">
      <c r="A10" s="11" t="s">
        <v>54</v>
      </c>
      <c r="B10" s="2"/>
      <c r="C10" s="3"/>
      <c r="D10" s="3"/>
      <c r="E10" s="3"/>
      <c r="F10" s="3"/>
      <c r="G10" s="3"/>
    </row>
    <row r="11" spans="1:9" x14ac:dyDescent="0.2">
      <c r="A11" s="11"/>
      <c r="B11" s="2"/>
      <c r="C11" s="3"/>
      <c r="D11" s="3"/>
      <c r="E11" s="3"/>
      <c r="F11" s="3"/>
      <c r="G11" s="3"/>
    </row>
    <row r="12" spans="1:9" x14ac:dyDescent="0.2">
      <c r="A12" s="5" t="s">
        <v>55</v>
      </c>
      <c r="B12" s="2"/>
      <c r="C12" s="3"/>
      <c r="D12" s="3"/>
      <c r="E12" s="3"/>
      <c r="F12" s="3"/>
      <c r="G12" s="3"/>
    </row>
    <row r="13" spans="1:9" x14ac:dyDescent="0.2">
      <c r="A13" s="15" t="s">
        <v>46</v>
      </c>
      <c r="B13" s="2"/>
      <c r="C13" s="3"/>
      <c r="D13" s="3"/>
      <c r="E13" s="3"/>
      <c r="F13" s="3"/>
      <c r="G13" s="3"/>
    </row>
    <row r="14" spans="1:9" x14ac:dyDescent="0.2">
      <c r="A14" s="7" t="s">
        <v>47</v>
      </c>
      <c r="B14" s="2"/>
      <c r="C14" s="3"/>
      <c r="D14" s="3"/>
      <c r="E14" s="3"/>
      <c r="F14" s="3"/>
      <c r="G14" s="4"/>
    </row>
    <row r="15" spans="1:9" x14ac:dyDescent="0.2">
      <c r="A15" s="15" t="s">
        <v>48</v>
      </c>
      <c r="B15" s="2"/>
      <c r="C15" s="3"/>
      <c r="D15" s="3"/>
      <c r="E15" s="3"/>
      <c r="F15" s="3"/>
      <c r="G15" s="4"/>
    </row>
    <row r="16" spans="1:9" x14ac:dyDescent="0.2">
      <c r="A16" s="7" t="s">
        <v>49</v>
      </c>
      <c r="B16" s="2"/>
      <c r="C16" s="3"/>
      <c r="D16" s="3"/>
      <c r="E16" s="3"/>
      <c r="F16" s="3"/>
      <c r="G16" s="4"/>
    </row>
    <row r="22" spans="1:9" x14ac:dyDescent="0.2">
      <c r="A22" s="178" t="s">
        <v>65</v>
      </c>
      <c r="B22" s="178"/>
      <c r="C22" s="178"/>
      <c r="D22" s="48" t="s">
        <v>66</v>
      </c>
      <c r="E22" s="48" t="s">
        <v>66</v>
      </c>
      <c r="G22" s="48" t="s">
        <v>67</v>
      </c>
      <c r="I22" s="48" t="s">
        <v>67</v>
      </c>
    </row>
    <row r="23" spans="1:9" x14ac:dyDescent="0.2">
      <c r="C23" s="48" t="s">
        <v>66</v>
      </c>
      <c r="D23" s="48" t="s">
        <v>66</v>
      </c>
      <c r="E23" s="48" t="s">
        <v>66</v>
      </c>
      <c r="I23" s="48" t="s">
        <v>68</v>
      </c>
    </row>
  </sheetData>
  <mergeCells count="4">
    <mergeCell ref="A3:G3"/>
    <mergeCell ref="A5:G5"/>
    <mergeCell ref="A1:I1"/>
    <mergeCell ref="A22:C22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topLeftCell="A304" workbookViewId="0">
      <selection activeCell="I321" sqref="I321"/>
    </sheetView>
  </sheetViews>
  <sheetFormatPr defaultColWidth="9.140625" defaultRowHeight="14.25" x14ac:dyDescent="0.2"/>
  <cols>
    <col min="1" max="1" width="7.42578125" style="28" bestFit="1" customWidth="1"/>
    <col min="2" max="2" width="8.42578125" style="28" bestFit="1" customWidth="1"/>
    <col min="3" max="3" width="5.85546875" style="28" customWidth="1"/>
    <col min="4" max="4" width="51.85546875" style="28" customWidth="1"/>
    <col min="5" max="10" width="22" style="28" customWidth="1"/>
    <col min="11" max="16384" width="9.140625" style="28"/>
  </cols>
  <sheetData>
    <row r="1" spans="1:10" ht="42" customHeight="1" x14ac:dyDescent="0.2">
      <c r="A1" s="179" t="s">
        <v>208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8" x14ac:dyDescent="0.2">
      <c r="A2" s="104"/>
      <c r="B2" s="104"/>
      <c r="C2" s="104"/>
      <c r="D2" s="104"/>
      <c r="E2" s="104"/>
      <c r="F2" s="104"/>
      <c r="G2" s="104"/>
      <c r="H2" s="104"/>
      <c r="I2" s="105"/>
      <c r="J2" s="105"/>
    </row>
    <row r="3" spans="1:10" ht="18" customHeight="1" x14ac:dyDescent="0.2">
      <c r="A3" s="179" t="s">
        <v>16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8" x14ac:dyDescent="0.2">
      <c r="A4" s="104"/>
      <c r="B4" s="104"/>
      <c r="C4" s="104"/>
      <c r="D4" s="104"/>
      <c r="E4" s="104"/>
      <c r="F4" s="104"/>
      <c r="G4" s="104"/>
      <c r="H4" s="104"/>
      <c r="I4" s="105"/>
      <c r="J4" s="105"/>
    </row>
    <row r="5" spans="1:10" ht="25.5" x14ac:dyDescent="0.2">
      <c r="A5" s="180" t="s">
        <v>18</v>
      </c>
      <c r="B5" s="181"/>
      <c r="C5" s="182"/>
      <c r="D5" s="106" t="s">
        <v>19</v>
      </c>
      <c r="E5" s="127" t="s">
        <v>213</v>
      </c>
      <c r="F5" s="127" t="s">
        <v>212</v>
      </c>
      <c r="G5" s="127" t="s">
        <v>211</v>
      </c>
      <c r="H5" s="127" t="s">
        <v>214</v>
      </c>
      <c r="I5" s="127" t="s">
        <v>210</v>
      </c>
      <c r="J5" s="127" t="s">
        <v>38</v>
      </c>
    </row>
    <row r="6" spans="1:10" x14ac:dyDescent="0.2">
      <c r="A6" s="183" t="s">
        <v>148</v>
      </c>
      <c r="B6" s="184"/>
      <c r="C6" s="185"/>
      <c r="D6" s="83" t="s">
        <v>207</v>
      </c>
      <c r="E6" s="84"/>
      <c r="F6" s="84"/>
      <c r="G6" s="84"/>
      <c r="H6" s="84"/>
      <c r="I6" s="84"/>
      <c r="J6" s="84"/>
    </row>
    <row r="7" spans="1:10" x14ac:dyDescent="0.2">
      <c r="A7" s="183" t="s">
        <v>149</v>
      </c>
      <c r="B7" s="184"/>
      <c r="C7" s="185"/>
      <c r="D7" s="83" t="s">
        <v>23</v>
      </c>
      <c r="E7" s="61"/>
      <c r="F7" s="61"/>
      <c r="G7" s="61"/>
      <c r="H7" s="61"/>
      <c r="I7" s="61"/>
      <c r="J7" s="61"/>
    </row>
    <row r="8" spans="1:10" ht="25.5" customHeight="1" x14ac:dyDescent="0.2">
      <c r="A8" s="186" t="s">
        <v>150</v>
      </c>
      <c r="B8" s="187"/>
      <c r="C8" s="188"/>
      <c r="D8" s="85" t="s">
        <v>151</v>
      </c>
      <c r="E8" s="86"/>
      <c r="F8" s="86"/>
      <c r="G8" s="86"/>
      <c r="H8" s="86"/>
      <c r="I8" s="86"/>
      <c r="J8" s="86"/>
    </row>
    <row r="9" spans="1:10" x14ac:dyDescent="0.2">
      <c r="A9" s="189" t="s">
        <v>152</v>
      </c>
      <c r="B9" s="190"/>
      <c r="C9" s="191"/>
      <c r="D9" s="87" t="s">
        <v>153</v>
      </c>
      <c r="E9" s="88"/>
      <c r="F9" s="88"/>
      <c r="G9" s="88"/>
      <c r="H9" s="88"/>
      <c r="I9" s="88"/>
      <c r="J9" s="88"/>
    </row>
    <row r="10" spans="1:10" x14ac:dyDescent="0.2">
      <c r="A10" s="89">
        <v>3</v>
      </c>
      <c r="B10" s="90"/>
      <c r="C10" s="85"/>
      <c r="D10" s="85" t="s">
        <v>10</v>
      </c>
      <c r="E10" s="54">
        <f t="shared" ref="E10:J10" si="0">E11+E35</f>
        <v>0</v>
      </c>
      <c r="F10" s="54">
        <f t="shared" si="0"/>
        <v>0</v>
      </c>
      <c r="G10" s="54">
        <f t="shared" si="0"/>
        <v>33252</v>
      </c>
      <c r="H10" s="54">
        <f t="shared" si="0"/>
        <v>29610</v>
      </c>
      <c r="I10" s="54">
        <f t="shared" si="0"/>
        <v>0</v>
      </c>
      <c r="J10" s="54">
        <f t="shared" si="0"/>
        <v>0</v>
      </c>
    </row>
    <row r="11" spans="1:10" x14ac:dyDescent="0.2">
      <c r="A11" s="192">
        <v>32</v>
      </c>
      <c r="B11" s="193"/>
      <c r="C11" s="194"/>
      <c r="D11" s="91" t="s">
        <v>20</v>
      </c>
      <c r="E11" s="57">
        <f>E12+E16+E22+E31</f>
        <v>0</v>
      </c>
      <c r="F11" s="57">
        <f>F12+F16+F22+F31</f>
        <v>0</v>
      </c>
      <c r="G11" s="57">
        <f>G12+G16+G22+G31</f>
        <v>32748</v>
      </c>
      <c r="H11" s="57">
        <f>H12+H16+H22+H31</f>
        <v>29077</v>
      </c>
      <c r="I11" s="57">
        <v>0</v>
      </c>
      <c r="J11" s="57">
        <v>0</v>
      </c>
    </row>
    <row r="12" spans="1:10" x14ac:dyDescent="0.2">
      <c r="A12" s="160">
        <v>321</v>
      </c>
      <c r="B12" s="161"/>
      <c r="C12" s="162"/>
      <c r="D12" s="82" t="s">
        <v>103</v>
      </c>
      <c r="E12" s="38">
        <f>SUM(E13:E15)</f>
        <v>0</v>
      </c>
      <c r="F12" s="38">
        <f>SUM(F13:F15)</f>
        <v>0</v>
      </c>
      <c r="G12" s="38">
        <f>SUM(G13:G15)</f>
        <v>5726</v>
      </c>
      <c r="H12" s="38">
        <f>SUM(H13:H15)</f>
        <v>5480</v>
      </c>
      <c r="I12" s="38">
        <f t="shared" ref="I12:J12" si="1">SUM(I13:I15)</f>
        <v>0</v>
      </c>
      <c r="J12" s="38">
        <f t="shared" si="1"/>
        <v>0</v>
      </c>
    </row>
    <row r="13" spans="1:10" x14ac:dyDescent="0.2">
      <c r="A13" s="92">
        <v>3211</v>
      </c>
      <c r="B13" s="93"/>
      <c r="C13" s="94"/>
      <c r="D13" s="60" t="s">
        <v>104</v>
      </c>
      <c r="E13" s="61">
        <v>0</v>
      </c>
      <c r="F13" s="61">
        <v>0</v>
      </c>
      <c r="G13" s="61">
        <v>1938</v>
      </c>
      <c r="H13" s="61">
        <v>1600</v>
      </c>
      <c r="I13" s="61" t="s">
        <v>66</v>
      </c>
      <c r="J13" s="61" t="s">
        <v>66</v>
      </c>
    </row>
    <row r="14" spans="1:10" x14ac:dyDescent="0.2">
      <c r="A14" s="92">
        <v>3213</v>
      </c>
      <c r="B14" s="93"/>
      <c r="C14" s="94"/>
      <c r="D14" s="60" t="s">
        <v>106</v>
      </c>
      <c r="E14" s="61">
        <v>0</v>
      </c>
      <c r="F14" s="61">
        <v>0</v>
      </c>
      <c r="G14" s="61">
        <v>0</v>
      </c>
      <c r="H14" s="61">
        <v>580</v>
      </c>
      <c r="I14" s="61" t="s">
        <v>66</v>
      </c>
      <c r="J14" s="61" t="s">
        <v>66</v>
      </c>
    </row>
    <row r="15" spans="1:10" x14ac:dyDescent="0.2">
      <c r="A15" s="92">
        <v>3214</v>
      </c>
      <c r="B15" s="93"/>
      <c r="C15" s="94"/>
      <c r="D15" s="60" t="s">
        <v>107</v>
      </c>
      <c r="E15" s="61">
        <v>0</v>
      </c>
      <c r="F15" s="61">
        <v>0</v>
      </c>
      <c r="G15" s="61">
        <v>3788</v>
      </c>
      <c r="H15" s="61">
        <v>3300</v>
      </c>
      <c r="I15" s="61" t="s">
        <v>66</v>
      </c>
      <c r="J15" s="61" t="s">
        <v>66</v>
      </c>
    </row>
    <row r="16" spans="1:10" x14ac:dyDescent="0.2">
      <c r="A16" s="95">
        <v>322</v>
      </c>
      <c r="B16" s="96"/>
      <c r="C16" s="97"/>
      <c r="D16" s="82" t="s">
        <v>108</v>
      </c>
      <c r="E16" s="98">
        <f t="shared" ref="E16:J16" si="2">SUM(E17:E21)</f>
        <v>0</v>
      </c>
      <c r="F16" s="98">
        <f t="shared" si="2"/>
        <v>0</v>
      </c>
      <c r="G16" s="98">
        <f t="shared" si="2"/>
        <v>18939</v>
      </c>
      <c r="H16" s="98">
        <f t="shared" si="2"/>
        <v>14626</v>
      </c>
      <c r="I16" s="98">
        <f t="shared" si="2"/>
        <v>0</v>
      </c>
      <c r="J16" s="98">
        <f t="shared" si="2"/>
        <v>0</v>
      </c>
    </row>
    <row r="17" spans="1:13" x14ac:dyDescent="0.2">
      <c r="A17" s="92">
        <v>3221</v>
      </c>
      <c r="B17" s="93"/>
      <c r="C17" s="94"/>
      <c r="D17" s="60" t="s">
        <v>109</v>
      </c>
      <c r="E17" s="61">
        <v>0</v>
      </c>
      <c r="F17" s="61">
        <v>0</v>
      </c>
      <c r="G17" s="61">
        <v>5309</v>
      </c>
      <c r="H17" s="61">
        <v>3544</v>
      </c>
      <c r="I17" s="61" t="s">
        <v>66</v>
      </c>
      <c r="J17" s="61" t="s">
        <v>66</v>
      </c>
    </row>
    <row r="18" spans="1:13" x14ac:dyDescent="0.2">
      <c r="A18" s="92">
        <v>3223</v>
      </c>
      <c r="B18" s="93"/>
      <c r="C18" s="94"/>
      <c r="D18" s="60" t="s">
        <v>111</v>
      </c>
      <c r="E18" s="61">
        <v>0</v>
      </c>
      <c r="F18" s="61">
        <v>0</v>
      </c>
      <c r="G18" s="61">
        <v>10193</v>
      </c>
      <c r="H18" s="61">
        <v>9000</v>
      </c>
      <c r="I18" s="61" t="s">
        <v>66</v>
      </c>
      <c r="J18" s="61" t="s">
        <v>66</v>
      </c>
    </row>
    <row r="19" spans="1:13" x14ac:dyDescent="0.2">
      <c r="A19" s="92">
        <v>3224</v>
      </c>
      <c r="B19" s="93"/>
      <c r="C19" s="94"/>
      <c r="D19" s="60" t="s">
        <v>112</v>
      </c>
      <c r="E19" s="61">
        <v>0</v>
      </c>
      <c r="F19" s="61">
        <v>0</v>
      </c>
      <c r="G19" s="61">
        <v>1752</v>
      </c>
      <c r="H19" s="61">
        <v>1241</v>
      </c>
      <c r="I19" s="61" t="s">
        <v>66</v>
      </c>
      <c r="J19" s="61" t="s">
        <v>66</v>
      </c>
    </row>
    <row r="20" spans="1:13" x14ac:dyDescent="0.2">
      <c r="A20" s="92">
        <v>3225</v>
      </c>
      <c r="B20" s="93"/>
      <c r="C20" s="94"/>
      <c r="D20" s="60" t="s">
        <v>113</v>
      </c>
      <c r="E20" s="61">
        <v>0</v>
      </c>
      <c r="F20" s="61">
        <v>0</v>
      </c>
      <c r="G20" s="61">
        <v>1128</v>
      </c>
      <c r="H20" s="61">
        <v>441</v>
      </c>
      <c r="I20" s="61" t="s">
        <v>66</v>
      </c>
      <c r="J20" s="61" t="s">
        <v>66</v>
      </c>
      <c r="M20" s="147"/>
    </row>
    <row r="21" spans="1:13" x14ac:dyDescent="0.2">
      <c r="A21" s="92">
        <v>3227</v>
      </c>
      <c r="B21" s="93"/>
      <c r="C21" s="94"/>
      <c r="D21" s="60" t="s">
        <v>114</v>
      </c>
      <c r="E21" s="61">
        <v>0</v>
      </c>
      <c r="F21" s="61">
        <v>0</v>
      </c>
      <c r="G21" s="61">
        <v>557</v>
      </c>
      <c r="H21" s="61">
        <v>400</v>
      </c>
      <c r="I21" s="61" t="s">
        <v>66</v>
      </c>
      <c r="J21" s="61" t="s">
        <v>66</v>
      </c>
      <c r="M21" s="147"/>
    </row>
    <row r="22" spans="1:13" x14ac:dyDescent="0.2">
      <c r="A22" s="95">
        <v>323</v>
      </c>
      <c r="B22" s="96"/>
      <c r="C22" s="97"/>
      <c r="D22" s="82" t="s">
        <v>115</v>
      </c>
      <c r="E22" s="98">
        <f>SUM(E23:E30)</f>
        <v>0</v>
      </c>
      <c r="F22" s="98">
        <f>SUM(F23:F30)</f>
        <v>0</v>
      </c>
      <c r="G22" s="98">
        <f>SUM(G23:G30)</f>
        <v>7977</v>
      </c>
      <c r="H22" s="98">
        <f>SUM(H23:H30)</f>
        <v>8571</v>
      </c>
      <c r="I22" s="98">
        <f t="shared" ref="I22:J22" si="3">SUM(I23:I30)</f>
        <v>0</v>
      </c>
      <c r="J22" s="98">
        <f t="shared" si="3"/>
        <v>0</v>
      </c>
      <c r="M22" s="147"/>
    </row>
    <row r="23" spans="1:13" x14ac:dyDescent="0.2">
      <c r="A23" s="92">
        <v>3231</v>
      </c>
      <c r="B23" s="93"/>
      <c r="C23" s="94"/>
      <c r="D23" s="60" t="s">
        <v>116</v>
      </c>
      <c r="E23" s="61">
        <v>0</v>
      </c>
      <c r="F23" s="61">
        <v>0</v>
      </c>
      <c r="G23" s="61">
        <v>1062</v>
      </c>
      <c r="H23" s="61">
        <v>1100</v>
      </c>
      <c r="I23" s="61" t="s">
        <v>66</v>
      </c>
      <c r="J23" s="61" t="s">
        <v>66</v>
      </c>
      <c r="M23" s="147"/>
    </row>
    <row r="24" spans="1:13" x14ac:dyDescent="0.2">
      <c r="A24" s="92">
        <v>3232</v>
      </c>
      <c r="B24" s="93"/>
      <c r="C24" s="94"/>
      <c r="D24" s="60" t="s">
        <v>117</v>
      </c>
      <c r="E24" s="61">
        <v>0</v>
      </c>
      <c r="F24" s="61">
        <v>0</v>
      </c>
      <c r="G24" s="61">
        <v>2721</v>
      </c>
      <c r="H24" s="61">
        <v>1129</v>
      </c>
      <c r="I24" s="61" t="s">
        <v>66</v>
      </c>
      <c r="J24" s="61" t="s">
        <v>66</v>
      </c>
      <c r="M24" s="147"/>
    </row>
    <row r="25" spans="1:13" x14ac:dyDescent="0.2">
      <c r="A25" s="92">
        <v>3233</v>
      </c>
      <c r="B25" s="93"/>
      <c r="C25" s="94"/>
      <c r="D25" s="60" t="s">
        <v>118</v>
      </c>
      <c r="E25" s="61">
        <v>0</v>
      </c>
      <c r="F25" s="61">
        <v>0</v>
      </c>
      <c r="G25" s="61">
        <v>66</v>
      </c>
      <c r="H25" s="61">
        <v>758</v>
      </c>
      <c r="I25" s="61" t="s">
        <v>66</v>
      </c>
      <c r="J25" s="61" t="s">
        <v>66</v>
      </c>
      <c r="M25" s="147"/>
    </row>
    <row r="26" spans="1:13" x14ac:dyDescent="0.2">
      <c r="A26" s="92">
        <v>3234</v>
      </c>
      <c r="B26" s="93"/>
      <c r="C26" s="94"/>
      <c r="D26" s="60" t="s">
        <v>119</v>
      </c>
      <c r="E26" s="61">
        <v>0</v>
      </c>
      <c r="F26" s="61">
        <v>0</v>
      </c>
      <c r="G26" s="61">
        <v>1261</v>
      </c>
      <c r="H26" s="61">
        <v>2150</v>
      </c>
      <c r="I26" s="61" t="s">
        <v>66</v>
      </c>
      <c r="J26" s="61" t="s">
        <v>66</v>
      </c>
      <c r="M26" s="147"/>
    </row>
    <row r="27" spans="1:13" x14ac:dyDescent="0.2">
      <c r="A27" s="92">
        <v>3236</v>
      </c>
      <c r="B27" s="93"/>
      <c r="C27" s="94"/>
      <c r="D27" s="60" t="s">
        <v>120</v>
      </c>
      <c r="E27" s="61">
        <v>0</v>
      </c>
      <c r="F27" s="61">
        <v>0</v>
      </c>
      <c r="G27" s="61">
        <v>1261</v>
      </c>
      <c r="H27" s="61">
        <v>500</v>
      </c>
      <c r="I27" s="61" t="s">
        <v>66</v>
      </c>
      <c r="J27" s="61" t="s">
        <v>66</v>
      </c>
      <c r="M27" s="147"/>
    </row>
    <row r="28" spans="1:13" x14ac:dyDescent="0.2">
      <c r="A28" s="92">
        <v>3237</v>
      </c>
      <c r="B28" s="93"/>
      <c r="C28" s="94"/>
      <c r="D28" s="60" t="s">
        <v>121</v>
      </c>
      <c r="E28" s="61">
        <v>0</v>
      </c>
      <c r="F28" s="61">
        <v>0</v>
      </c>
      <c r="G28" s="61">
        <v>398</v>
      </c>
      <c r="H28" s="61">
        <v>1634</v>
      </c>
      <c r="I28" s="61" t="s">
        <v>66</v>
      </c>
      <c r="J28" s="61" t="s">
        <v>66</v>
      </c>
      <c r="M28" s="147"/>
    </row>
    <row r="29" spans="1:13" x14ac:dyDescent="0.2">
      <c r="A29" s="92">
        <v>3238</v>
      </c>
      <c r="B29" s="93"/>
      <c r="C29" s="94"/>
      <c r="D29" s="60" t="s">
        <v>122</v>
      </c>
      <c r="E29" s="61">
        <v>0</v>
      </c>
      <c r="F29" s="61">
        <v>0</v>
      </c>
      <c r="G29" s="61">
        <v>810</v>
      </c>
      <c r="H29" s="61">
        <v>1300</v>
      </c>
      <c r="I29" s="61" t="s">
        <v>66</v>
      </c>
      <c r="J29" s="61" t="s">
        <v>66</v>
      </c>
      <c r="M29" s="147"/>
    </row>
    <row r="30" spans="1:13" x14ac:dyDescent="0.2">
      <c r="A30" s="92">
        <v>3239</v>
      </c>
      <c r="B30" s="93"/>
      <c r="C30" s="94"/>
      <c r="D30" s="60" t="s">
        <v>123</v>
      </c>
      <c r="E30" s="61">
        <v>0</v>
      </c>
      <c r="F30" s="61">
        <v>0</v>
      </c>
      <c r="G30" s="61">
        <v>398</v>
      </c>
      <c r="H30" s="61">
        <v>0</v>
      </c>
      <c r="I30" s="61" t="s">
        <v>66</v>
      </c>
      <c r="J30" s="61" t="s">
        <v>66</v>
      </c>
    </row>
    <row r="31" spans="1:13" x14ac:dyDescent="0.2">
      <c r="A31" s="95">
        <v>329</v>
      </c>
      <c r="B31" s="96"/>
      <c r="C31" s="97"/>
      <c r="D31" s="82" t="s">
        <v>124</v>
      </c>
      <c r="E31" s="98">
        <f t="shared" ref="E31:J31" si="4">SUM(E32:E34)</f>
        <v>0</v>
      </c>
      <c r="F31" s="98">
        <f t="shared" si="4"/>
        <v>0</v>
      </c>
      <c r="G31" s="98">
        <f t="shared" si="4"/>
        <v>106</v>
      </c>
      <c r="H31" s="98">
        <f t="shared" si="4"/>
        <v>400</v>
      </c>
      <c r="I31" s="98">
        <f t="shared" si="4"/>
        <v>0</v>
      </c>
      <c r="J31" s="98">
        <f t="shared" si="4"/>
        <v>0</v>
      </c>
      <c r="M31" s="147"/>
    </row>
    <row r="32" spans="1:13" x14ac:dyDescent="0.2">
      <c r="A32" s="92">
        <v>3294</v>
      </c>
      <c r="B32" s="93"/>
      <c r="C32" s="94"/>
      <c r="D32" s="60" t="s">
        <v>125</v>
      </c>
      <c r="E32" s="61">
        <v>0</v>
      </c>
      <c r="F32" s="61">
        <v>0</v>
      </c>
      <c r="G32" s="61">
        <v>40</v>
      </c>
      <c r="H32" s="61">
        <v>0</v>
      </c>
      <c r="I32" s="61" t="s">
        <v>66</v>
      </c>
      <c r="J32" s="61" t="s">
        <v>66</v>
      </c>
    </row>
    <row r="33" spans="1:10" x14ac:dyDescent="0.2">
      <c r="A33" s="92">
        <v>3295</v>
      </c>
      <c r="B33" s="93"/>
      <c r="C33" s="94"/>
      <c r="D33" s="60" t="s">
        <v>126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</row>
    <row r="34" spans="1:10" x14ac:dyDescent="0.2">
      <c r="A34" s="92">
        <v>3299</v>
      </c>
      <c r="B34" s="93"/>
      <c r="C34" s="94"/>
      <c r="D34" s="60" t="s">
        <v>128</v>
      </c>
      <c r="E34" s="61">
        <v>0</v>
      </c>
      <c r="F34" s="61">
        <v>0</v>
      </c>
      <c r="G34" s="61">
        <v>66</v>
      </c>
      <c r="H34" s="61">
        <v>400</v>
      </c>
      <c r="I34" s="61" t="s">
        <v>66</v>
      </c>
      <c r="J34" s="61" t="s">
        <v>66</v>
      </c>
    </row>
    <row r="35" spans="1:10" x14ac:dyDescent="0.2">
      <c r="A35" s="99">
        <v>34</v>
      </c>
      <c r="B35" s="100"/>
      <c r="C35" s="101"/>
      <c r="D35" s="102" t="s">
        <v>129</v>
      </c>
      <c r="E35" s="103">
        <f>SUM(E36)</f>
        <v>0</v>
      </c>
      <c r="F35" s="103">
        <f>SUM(F36)</f>
        <v>0</v>
      </c>
      <c r="G35" s="103">
        <f>SUM(G36)</f>
        <v>504</v>
      </c>
      <c r="H35" s="103">
        <f>H36</f>
        <v>533</v>
      </c>
      <c r="I35" s="103">
        <v>0</v>
      </c>
      <c r="J35" s="103">
        <v>0</v>
      </c>
    </row>
    <row r="36" spans="1:10" x14ac:dyDescent="0.2">
      <c r="A36" s="95">
        <v>343</v>
      </c>
      <c r="B36" s="96"/>
      <c r="C36" s="97"/>
      <c r="D36" s="82" t="s">
        <v>130</v>
      </c>
      <c r="E36" s="98">
        <f>SUM(E37:E38)</f>
        <v>0</v>
      </c>
      <c r="F36" s="98">
        <f t="shared" ref="F36:J36" si="5">SUM(F37:F38)</f>
        <v>0</v>
      </c>
      <c r="G36" s="98">
        <f t="shared" si="5"/>
        <v>504</v>
      </c>
      <c r="H36" s="98">
        <f t="shared" ref="H36" si="6">SUM(H37:H38)</f>
        <v>533</v>
      </c>
      <c r="I36" s="98">
        <f t="shared" si="5"/>
        <v>0</v>
      </c>
      <c r="J36" s="98">
        <f t="shared" si="5"/>
        <v>0</v>
      </c>
    </row>
    <row r="37" spans="1:10" x14ac:dyDescent="0.2">
      <c r="A37" s="92">
        <v>3431</v>
      </c>
      <c r="B37" s="93"/>
      <c r="C37" s="94"/>
      <c r="D37" s="60" t="s">
        <v>131</v>
      </c>
      <c r="E37" s="61">
        <v>0</v>
      </c>
      <c r="F37" s="61">
        <v>0</v>
      </c>
      <c r="G37" s="61">
        <v>504</v>
      </c>
      <c r="H37" s="61">
        <v>530</v>
      </c>
      <c r="I37" s="61">
        <v>0</v>
      </c>
      <c r="J37" s="61" t="s">
        <v>66</v>
      </c>
    </row>
    <row r="38" spans="1:10" x14ac:dyDescent="0.2">
      <c r="A38" s="92">
        <v>3433</v>
      </c>
      <c r="B38" s="93"/>
      <c r="C38" s="94"/>
      <c r="D38" s="60" t="s">
        <v>132</v>
      </c>
      <c r="E38" s="61">
        <v>0</v>
      </c>
      <c r="F38" s="61">
        <v>0</v>
      </c>
      <c r="G38" s="61">
        <v>0</v>
      </c>
      <c r="H38" s="61">
        <v>3</v>
      </c>
      <c r="I38" s="61">
        <v>0</v>
      </c>
      <c r="J38" s="61">
        <v>0</v>
      </c>
    </row>
    <row r="39" spans="1:10" ht="25.5" customHeight="1" x14ac:dyDescent="0.2">
      <c r="A39" s="186" t="s">
        <v>154</v>
      </c>
      <c r="B39" s="187"/>
      <c r="C39" s="188"/>
      <c r="D39" s="85" t="s">
        <v>155</v>
      </c>
      <c r="E39" s="86"/>
      <c r="F39" s="86"/>
      <c r="G39" s="86"/>
      <c r="H39" s="86"/>
      <c r="I39" s="86"/>
      <c r="J39" s="86"/>
    </row>
    <row r="40" spans="1:10" x14ac:dyDescent="0.2">
      <c r="A40" s="189" t="s">
        <v>156</v>
      </c>
      <c r="B40" s="190"/>
      <c r="C40" s="191"/>
      <c r="D40" s="87" t="s">
        <v>157</v>
      </c>
      <c r="E40" s="88"/>
      <c r="F40" s="88"/>
      <c r="G40" s="88"/>
      <c r="H40" s="88"/>
      <c r="I40" s="88"/>
      <c r="J40" s="88"/>
    </row>
    <row r="41" spans="1:10" x14ac:dyDescent="0.2">
      <c r="A41" s="89">
        <v>3</v>
      </c>
      <c r="B41" s="90"/>
      <c r="C41" s="85"/>
      <c r="D41" s="85" t="s">
        <v>10</v>
      </c>
      <c r="E41" s="54">
        <f t="shared" ref="E41:J41" si="7">E42</f>
        <v>0</v>
      </c>
      <c r="F41" s="54">
        <f t="shared" si="7"/>
        <v>0</v>
      </c>
      <c r="G41" s="54">
        <f t="shared" si="7"/>
        <v>0</v>
      </c>
      <c r="H41" s="54">
        <f t="shared" si="7"/>
        <v>0</v>
      </c>
      <c r="I41" s="54">
        <f t="shared" si="7"/>
        <v>0</v>
      </c>
      <c r="J41" s="54">
        <f t="shared" si="7"/>
        <v>0</v>
      </c>
    </row>
    <row r="42" spans="1:10" x14ac:dyDescent="0.2">
      <c r="A42" s="99">
        <v>32</v>
      </c>
      <c r="B42" s="100"/>
      <c r="C42" s="101"/>
      <c r="D42" s="102" t="s">
        <v>20</v>
      </c>
      <c r="E42" s="103">
        <f>E43+E46+E49</f>
        <v>0</v>
      </c>
      <c r="F42" s="103">
        <f t="shared" ref="F42:G42" si="8">F43+F46+F49</f>
        <v>0</v>
      </c>
      <c r="G42" s="103">
        <f t="shared" si="8"/>
        <v>0</v>
      </c>
      <c r="H42" s="103">
        <f t="shared" ref="H42" si="9">H43+H46+H49</f>
        <v>0</v>
      </c>
      <c r="I42" s="103">
        <v>0</v>
      </c>
      <c r="J42" s="103">
        <v>0</v>
      </c>
    </row>
    <row r="43" spans="1:10" x14ac:dyDescent="0.2">
      <c r="A43" s="95">
        <v>322</v>
      </c>
      <c r="B43" s="96"/>
      <c r="C43" s="97"/>
      <c r="D43" s="82" t="s">
        <v>108</v>
      </c>
      <c r="E43" s="98">
        <f>E44+E45</f>
        <v>0</v>
      </c>
      <c r="F43" s="98">
        <f>F44+F45</f>
        <v>0</v>
      </c>
      <c r="G43" s="98">
        <f>G44+G45</f>
        <v>0</v>
      </c>
      <c r="H43" s="98">
        <f>H44+H45</f>
        <v>0</v>
      </c>
      <c r="I43" s="98" t="s">
        <v>66</v>
      </c>
      <c r="J43" s="98" t="s">
        <v>66</v>
      </c>
    </row>
    <row r="44" spans="1:10" x14ac:dyDescent="0.2">
      <c r="A44" s="92">
        <v>3221</v>
      </c>
      <c r="B44" s="93"/>
      <c r="C44" s="94"/>
      <c r="D44" s="60" t="s">
        <v>109</v>
      </c>
      <c r="E44" s="61">
        <v>0</v>
      </c>
      <c r="F44" s="61">
        <v>0</v>
      </c>
      <c r="G44" s="61">
        <v>0</v>
      </c>
      <c r="H44" s="61">
        <v>0</v>
      </c>
      <c r="I44" s="61" t="s">
        <v>66</v>
      </c>
      <c r="J44" s="61" t="s">
        <v>66</v>
      </c>
    </row>
    <row r="45" spans="1:10" x14ac:dyDescent="0.2">
      <c r="A45" s="92">
        <v>3222</v>
      </c>
      <c r="B45" s="93"/>
      <c r="C45" s="94"/>
      <c r="D45" s="60" t="s">
        <v>110</v>
      </c>
      <c r="E45" s="61">
        <v>0</v>
      </c>
      <c r="F45" s="61">
        <v>0</v>
      </c>
      <c r="G45" s="61">
        <v>0</v>
      </c>
      <c r="H45" s="61">
        <v>0</v>
      </c>
      <c r="I45" s="61" t="s">
        <v>66</v>
      </c>
      <c r="J45" s="61" t="s">
        <v>66</v>
      </c>
    </row>
    <row r="46" spans="1:10" x14ac:dyDescent="0.2">
      <c r="A46" s="95">
        <v>323</v>
      </c>
      <c r="B46" s="96"/>
      <c r="C46" s="97"/>
      <c r="D46" s="125" t="s">
        <v>115</v>
      </c>
      <c r="E46" s="98">
        <f>SUM(E47:E48)</f>
        <v>0</v>
      </c>
      <c r="F46" s="98">
        <f t="shared" ref="F46:J46" si="10">SUM(F47:F48)</f>
        <v>0</v>
      </c>
      <c r="G46" s="98">
        <f t="shared" si="10"/>
        <v>0</v>
      </c>
      <c r="H46" s="98">
        <f t="shared" ref="H46" si="11">SUM(H47:H48)</f>
        <v>0</v>
      </c>
      <c r="I46" s="98">
        <f t="shared" si="10"/>
        <v>0</v>
      </c>
      <c r="J46" s="98">
        <f t="shared" si="10"/>
        <v>0</v>
      </c>
    </row>
    <row r="47" spans="1:10" x14ac:dyDescent="0.2">
      <c r="A47" s="92">
        <v>3237</v>
      </c>
      <c r="B47" s="93"/>
      <c r="C47" s="94"/>
      <c r="D47" s="60" t="s">
        <v>121</v>
      </c>
      <c r="E47" s="61">
        <v>0</v>
      </c>
      <c r="F47" s="61">
        <v>0</v>
      </c>
      <c r="G47" s="61">
        <v>0</v>
      </c>
      <c r="H47" s="61">
        <v>0</v>
      </c>
      <c r="I47" s="61" t="s">
        <v>66</v>
      </c>
      <c r="J47" s="61" t="s">
        <v>66</v>
      </c>
    </row>
    <row r="48" spans="1:10" x14ac:dyDescent="0.2">
      <c r="A48" s="92">
        <v>3239</v>
      </c>
      <c r="B48" s="93"/>
      <c r="C48" s="94"/>
      <c r="D48" s="60" t="s">
        <v>123</v>
      </c>
      <c r="E48" s="61">
        <v>0</v>
      </c>
      <c r="F48" s="61">
        <v>0</v>
      </c>
      <c r="G48" s="61">
        <v>0</v>
      </c>
      <c r="H48" s="61">
        <v>0</v>
      </c>
      <c r="I48" s="61" t="s">
        <v>66</v>
      </c>
      <c r="J48" s="61" t="s">
        <v>66</v>
      </c>
    </row>
    <row r="49" spans="1:13" x14ac:dyDescent="0.2">
      <c r="A49" s="95">
        <v>329</v>
      </c>
      <c r="B49" s="96"/>
      <c r="C49" s="97"/>
      <c r="D49" s="82" t="s">
        <v>128</v>
      </c>
      <c r="E49" s="98">
        <f>SUM(E50:E51)</f>
        <v>0</v>
      </c>
      <c r="F49" s="98">
        <f t="shared" ref="F49:J49" si="12">SUM(F50:F51)</f>
        <v>0</v>
      </c>
      <c r="G49" s="98">
        <f t="shared" si="12"/>
        <v>0</v>
      </c>
      <c r="H49" s="98">
        <f t="shared" ref="H49" si="13">SUM(H50:H51)</f>
        <v>0</v>
      </c>
      <c r="I49" s="98">
        <f t="shared" si="12"/>
        <v>0</v>
      </c>
      <c r="J49" s="98">
        <f t="shared" si="12"/>
        <v>0</v>
      </c>
      <c r="M49" s="147"/>
    </row>
    <row r="50" spans="1:13" ht="25.5" x14ac:dyDescent="0.2">
      <c r="A50" s="92">
        <v>3291</v>
      </c>
      <c r="B50" s="93"/>
      <c r="C50" s="94"/>
      <c r="D50" s="60" t="s">
        <v>158</v>
      </c>
      <c r="E50" s="61">
        <v>0</v>
      </c>
      <c r="F50" s="61">
        <v>0</v>
      </c>
      <c r="G50" s="61">
        <v>0</v>
      </c>
      <c r="H50" s="61">
        <v>0</v>
      </c>
      <c r="I50" s="61" t="s">
        <v>66</v>
      </c>
      <c r="J50" s="61" t="s">
        <v>66</v>
      </c>
    </row>
    <row r="51" spans="1:13" x14ac:dyDescent="0.2">
      <c r="A51" s="92">
        <v>3299</v>
      </c>
      <c r="B51" s="93"/>
      <c r="C51" s="94"/>
      <c r="D51" s="60" t="s">
        <v>128</v>
      </c>
      <c r="E51" s="61">
        <v>0</v>
      </c>
      <c r="F51" s="61">
        <v>0</v>
      </c>
      <c r="G51" s="61">
        <v>0</v>
      </c>
      <c r="H51" s="61">
        <v>0</v>
      </c>
      <c r="I51" s="61" t="s">
        <v>66</v>
      </c>
      <c r="J51" s="61" t="s">
        <v>66</v>
      </c>
    </row>
    <row r="52" spans="1:13" ht="25.5" customHeight="1" x14ac:dyDescent="0.2">
      <c r="A52" s="186" t="s">
        <v>159</v>
      </c>
      <c r="B52" s="187"/>
      <c r="C52" s="188"/>
      <c r="D52" s="85" t="s">
        <v>160</v>
      </c>
      <c r="E52" s="86"/>
      <c r="F52" s="86"/>
      <c r="G52" s="86"/>
      <c r="H52" s="86"/>
      <c r="I52" s="86"/>
      <c r="J52" s="86"/>
    </row>
    <row r="53" spans="1:13" x14ac:dyDescent="0.2">
      <c r="A53" s="189" t="s">
        <v>156</v>
      </c>
      <c r="B53" s="190"/>
      <c r="C53" s="191"/>
      <c r="D53" s="87" t="s">
        <v>157</v>
      </c>
      <c r="E53" s="88"/>
      <c r="F53" s="88"/>
      <c r="G53" s="88"/>
      <c r="H53" s="88"/>
      <c r="I53" s="88"/>
      <c r="J53" s="88"/>
    </row>
    <row r="54" spans="1:13" x14ac:dyDescent="0.2">
      <c r="A54" s="89">
        <v>3</v>
      </c>
      <c r="B54" s="90"/>
      <c r="C54" s="85"/>
      <c r="D54" s="85" t="s">
        <v>10</v>
      </c>
      <c r="E54" s="54">
        <f t="shared" ref="E54:J55" si="14">E55</f>
        <v>0</v>
      </c>
      <c r="F54" s="54">
        <f t="shared" si="14"/>
        <v>0</v>
      </c>
      <c r="G54" s="54">
        <f t="shared" si="14"/>
        <v>0</v>
      </c>
      <c r="H54" s="54">
        <f t="shared" si="14"/>
        <v>954</v>
      </c>
      <c r="I54" s="54">
        <f t="shared" si="14"/>
        <v>0</v>
      </c>
      <c r="J54" s="54">
        <f t="shared" si="14"/>
        <v>0</v>
      </c>
    </row>
    <row r="55" spans="1:13" x14ac:dyDescent="0.2">
      <c r="A55" s="99">
        <v>31</v>
      </c>
      <c r="B55" s="100"/>
      <c r="C55" s="101"/>
      <c r="D55" s="102" t="s">
        <v>11</v>
      </c>
      <c r="E55" s="103">
        <f t="shared" si="14"/>
        <v>0</v>
      </c>
      <c r="F55" s="103">
        <f t="shared" si="14"/>
        <v>0</v>
      </c>
      <c r="G55" s="103">
        <v>0</v>
      </c>
      <c r="H55" s="103">
        <f>H56</f>
        <v>954</v>
      </c>
      <c r="I55" s="103">
        <v>0</v>
      </c>
      <c r="J55" s="103">
        <v>0</v>
      </c>
    </row>
    <row r="56" spans="1:13" x14ac:dyDescent="0.2">
      <c r="A56" s="95">
        <v>312</v>
      </c>
      <c r="B56" s="96"/>
      <c r="C56" s="97"/>
      <c r="D56" s="82" t="s">
        <v>98</v>
      </c>
      <c r="E56" s="98">
        <f>SUM(E57)</f>
        <v>0</v>
      </c>
      <c r="F56" s="98">
        <f t="shared" ref="F56:J56" si="15">SUM(F57)</f>
        <v>0</v>
      </c>
      <c r="G56" s="98">
        <f t="shared" si="15"/>
        <v>1274</v>
      </c>
      <c r="H56" s="98">
        <f t="shared" si="15"/>
        <v>954</v>
      </c>
      <c r="I56" s="98">
        <f t="shared" si="15"/>
        <v>0</v>
      </c>
      <c r="J56" s="98">
        <f t="shared" si="15"/>
        <v>0</v>
      </c>
    </row>
    <row r="57" spans="1:13" x14ac:dyDescent="0.2">
      <c r="A57" s="92">
        <v>3121</v>
      </c>
      <c r="B57" s="93"/>
      <c r="C57" s="94"/>
      <c r="D57" s="60" t="s">
        <v>99</v>
      </c>
      <c r="E57" s="61">
        <v>0</v>
      </c>
      <c r="F57" s="61">
        <v>0</v>
      </c>
      <c r="G57" s="61">
        <v>1274</v>
      </c>
      <c r="H57" s="61">
        <v>954</v>
      </c>
      <c r="I57" s="61">
        <v>0</v>
      </c>
      <c r="J57" s="61">
        <v>0</v>
      </c>
    </row>
    <row r="58" spans="1:13" ht="25.5" customHeight="1" x14ac:dyDescent="0.2">
      <c r="A58" s="186" t="s">
        <v>161</v>
      </c>
      <c r="B58" s="187"/>
      <c r="C58" s="188"/>
      <c r="D58" s="85" t="s">
        <v>162</v>
      </c>
      <c r="E58" s="86"/>
      <c r="F58" s="86"/>
      <c r="G58" s="86"/>
      <c r="H58" s="86"/>
      <c r="I58" s="86"/>
      <c r="J58" s="86"/>
    </row>
    <row r="59" spans="1:13" x14ac:dyDescent="0.2">
      <c r="A59" s="189" t="s">
        <v>156</v>
      </c>
      <c r="B59" s="190"/>
      <c r="C59" s="191"/>
      <c r="D59" s="87" t="s">
        <v>157</v>
      </c>
      <c r="E59" s="88"/>
      <c r="F59" s="88"/>
      <c r="G59" s="88"/>
      <c r="H59" s="88"/>
      <c r="I59" s="88"/>
      <c r="J59" s="88"/>
    </row>
    <row r="60" spans="1:13" x14ac:dyDescent="0.2">
      <c r="A60" s="89">
        <v>3</v>
      </c>
      <c r="B60" s="90"/>
      <c r="C60" s="85"/>
      <c r="D60" s="85" t="s">
        <v>10</v>
      </c>
      <c r="E60" s="54">
        <f t="shared" ref="E60:J61" si="16">E61</f>
        <v>0</v>
      </c>
      <c r="F60" s="54">
        <f t="shared" si="16"/>
        <v>0</v>
      </c>
      <c r="G60" s="54">
        <f t="shared" si="16"/>
        <v>0</v>
      </c>
      <c r="H60" s="54">
        <f t="shared" si="16"/>
        <v>394</v>
      </c>
      <c r="I60" s="54">
        <f t="shared" si="16"/>
        <v>0</v>
      </c>
      <c r="J60" s="54">
        <f t="shared" si="16"/>
        <v>0</v>
      </c>
    </row>
    <row r="61" spans="1:13" x14ac:dyDescent="0.2">
      <c r="A61" s="99">
        <v>31</v>
      </c>
      <c r="B61" s="100"/>
      <c r="C61" s="101"/>
      <c r="D61" s="102" t="s">
        <v>11</v>
      </c>
      <c r="E61" s="103">
        <f t="shared" si="16"/>
        <v>0</v>
      </c>
      <c r="F61" s="103">
        <f t="shared" si="16"/>
        <v>0</v>
      </c>
      <c r="G61" s="103">
        <f t="shared" si="16"/>
        <v>0</v>
      </c>
      <c r="H61" s="103">
        <f t="shared" si="16"/>
        <v>394</v>
      </c>
      <c r="I61" s="103">
        <v>0</v>
      </c>
      <c r="J61" s="103">
        <v>0</v>
      </c>
    </row>
    <row r="62" spans="1:13" x14ac:dyDescent="0.2">
      <c r="A62" s="95">
        <v>312</v>
      </c>
      <c r="B62" s="96"/>
      <c r="C62" s="97"/>
      <c r="D62" s="82" t="s">
        <v>98</v>
      </c>
      <c r="E62" s="98">
        <f>SUM(E63)</f>
        <v>0</v>
      </c>
      <c r="F62" s="98">
        <f t="shared" ref="F62:J62" si="17">SUM(F63)</f>
        <v>0</v>
      </c>
      <c r="G62" s="98">
        <f t="shared" si="17"/>
        <v>0</v>
      </c>
      <c r="H62" s="98">
        <f t="shared" si="17"/>
        <v>394</v>
      </c>
      <c r="I62" s="98">
        <f t="shared" si="17"/>
        <v>0</v>
      </c>
      <c r="J62" s="98">
        <f t="shared" si="17"/>
        <v>0</v>
      </c>
    </row>
    <row r="63" spans="1:13" x14ac:dyDescent="0.2">
      <c r="A63" s="92">
        <v>3121</v>
      </c>
      <c r="B63" s="93"/>
      <c r="C63" s="94"/>
      <c r="D63" s="60" t="s">
        <v>99</v>
      </c>
      <c r="E63" s="61">
        <v>0</v>
      </c>
      <c r="F63" s="61">
        <v>0</v>
      </c>
      <c r="G63" s="61">
        <v>0</v>
      </c>
      <c r="H63" s="61">
        <v>394</v>
      </c>
      <c r="I63" s="61">
        <v>0</v>
      </c>
      <c r="J63" s="61">
        <v>0</v>
      </c>
    </row>
    <row r="64" spans="1:13" ht="25.5" customHeight="1" x14ac:dyDescent="0.2">
      <c r="A64" s="186" t="s">
        <v>163</v>
      </c>
      <c r="B64" s="187"/>
      <c r="C64" s="188"/>
      <c r="D64" s="85" t="s">
        <v>164</v>
      </c>
      <c r="E64" s="86"/>
      <c r="F64" s="86"/>
      <c r="G64" s="86"/>
      <c r="H64" s="86"/>
      <c r="I64" s="86"/>
      <c r="J64" s="86"/>
    </row>
    <row r="65" spans="1:10" x14ac:dyDescent="0.2">
      <c r="A65" s="189" t="s">
        <v>165</v>
      </c>
      <c r="B65" s="190"/>
      <c r="C65" s="191"/>
      <c r="D65" s="87" t="s">
        <v>166</v>
      </c>
      <c r="E65" s="88"/>
      <c r="F65" s="88"/>
      <c r="G65" s="88"/>
      <c r="H65" s="88"/>
      <c r="I65" s="88"/>
      <c r="J65" s="88"/>
    </row>
    <row r="66" spans="1:10" x14ac:dyDescent="0.2">
      <c r="A66" s="89">
        <v>3</v>
      </c>
      <c r="B66" s="90"/>
      <c r="C66" s="85"/>
      <c r="D66" s="85" t="s">
        <v>10</v>
      </c>
      <c r="E66" s="54">
        <f t="shared" ref="E66:J68" si="18">E67</f>
        <v>0</v>
      </c>
      <c r="F66" s="54">
        <f t="shared" si="18"/>
        <v>0</v>
      </c>
      <c r="G66" s="54">
        <f t="shared" si="18"/>
        <v>0</v>
      </c>
      <c r="H66" s="54">
        <f t="shared" si="18"/>
        <v>123.42</v>
      </c>
      <c r="I66" s="54">
        <f t="shared" si="18"/>
        <v>0</v>
      </c>
      <c r="J66" s="54">
        <f t="shared" si="18"/>
        <v>0</v>
      </c>
    </row>
    <row r="67" spans="1:10" x14ac:dyDescent="0.2">
      <c r="A67" s="99">
        <v>32</v>
      </c>
      <c r="B67" s="100"/>
      <c r="C67" s="101"/>
      <c r="D67" s="102" t="s">
        <v>20</v>
      </c>
      <c r="E67" s="103">
        <f t="shared" si="18"/>
        <v>0</v>
      </c>
      <c r="F67" s="103">
        <f t="shared" si="18"/>
        <v>0</v>
      </c>
      <c r="G67" s="103">
        <f t="shared" si="18"/>
        <v>0</v>
      </c>
      <c r="H67" s="103">
        <f t="shared" si="18"/>
        <v>123.42</v>
      </c>
      <c r="I67" s="103">
        <f>I68</f>
        <v>0</v>
      </c>
      <c r="J67" s="103">
        <f>J68</f>
        <v>0</v>
      </c>
    </row>
    <row r="68" spans="1:10" x14ac:dyDescent="0.2">
      <c r="A68" s="95">
        <v>322</v>
      </c>
      <c r="B68" s="96"/>
      <c r="C68" s="97"/>
      <c r="D68" s="82" t="s">
        <v>108</v>
      </c>
      <c r="E68" s="98">
        <f t="shared" si="18"/>
        <v>0</v>
      </c>
      <c r="F68" s="98">
        <f t="shared" si="18"/>
        <v>0</v>
      </c>
      <c r="G68" s="98">
        <f t="shared" si="18"/>
        <v>0</v>
      </c>
      <c r="H68" s="98">
        <f t="shared" si="18"/>
        <v>123.42</v>
      </c>
      <c r="I68" s="98">
        <f t="shared" si="18"/>
        <v>0</v>
      </c>
      <c r="J68" s="98">
        <f t="shared" si="18"/>
        <v>0</v>
      </c>
    </row>
    <row r="69" spans="1:10" x14ac:dyDescent="0.2">
      <c r="A69" s="92">
        <v>3222</v>
      </c>
      <c r="B69" s="93"/>
      <c r="C69" s="94"/>
      <c r="D69" s="60" t="s">
        <v>110</v>
      </c>
      <c r="E69" s="61">
        <v>0</v>
      </c>
      <c r="F69" s="61">
        <v>0</v>
      </c>
      <c r="G69" s="61">
        <v>0</v>
      </c>
      <c r="H69" s="61">
        <v>123.42</v>
      </c>
      <c r="I69" s="61">
        <v>0</v>
      </c>
      <c r="J69" s="61">
        <v>0</v>
      </c>
    </row>
    <row r="70" spans="1:10" ht="25.5" customHeight="1" x14ac:dyDescent="0.2">
      <c r="A70" s="186" t="s">
        <v>167</v>
      </c>
      <c r="B70" s="187"/>
      <c r="C70" s="188"/>
      <c r="D70" s="85" t="s">
        <v>168</v>
      </c>
      <c r="E70" s="86"/>
      <c r="F70" s="86"/>
      <c r="G70" s="86"/>
      <c r="H70" s="86"/>
      <c r="I70" s="86"/>
      <c r="J70" s="86"/>
    </row>
    <row r="71" spans="1:10" x14ac:dyDescent="0.2">
      <c r="A71" s="189" t="s">
        <v>165</v>
      </c>
      <c r="B71" s="190"/>
      <c r="C71" s="191"/>
      <c r="D71" s="87" t="s">
        <v>166</v>
      </c>
      <c r="E71" s="88"/>
      <c r="F71" s="88"/>
      <c r="G71" s="88"/>
      <c r="H71" s="88"/>
      <c r="I71" s="88"/>
      <c r="J71" s="88"/>
    </row>
    <row r="72" spans="1:10" x14ac:dyDescent="0.2">
      <c r="A72" s="89">
        <v>3</v>
      </c>
      <c r="B72" s="90"/>
      <c r="C72" s="85"/>
      <c r="D72" s="85" t="s">
        <v>10</v>
      </c>
      <c r="E72" s="54">
        <f t="shared" ref="E72:J74" si="19">E73</f>
        <v>0</v>
      </c>
      <c r="F72" s="54">
        <f t="shared" si="19"/>
        <v>0</v>
      </c>
      <c r="G72" s="54">
        <f t="shared" si="19"/>
        <v>0</v>
      </c>
      <c r="H72" s="54">
        <f t="shared" si="19"/>
        <v>0</v>
      </c>
      <c r="I72" s="54">
        <f t="shared" si="19"/>
        <v>0</v>
      </c>
      <c r="J72" s="54">
        <f t="shared" si="19"/>
        <v>0</v>
      </c>
    </row>
    <row r="73" spans="1:10" x14ac:dyDescent="0.2">
      <c r="A73" s="99">
        <v>32</v>
      </c>
      <c r="B73" s="100"/>
      <c r="C73" s="101"/>
      <c r="D73" s="102" t="s">
        <v>20</v>
      </c>
      <c r="E73" s="103">
        <f t="shared" si="19"/>
        <v>0</v>
      </c>
      <c r="F73" s="103">
        <f t="shared" si="19"/>
        <v>0</v>
      </c>
      <c r="G73" s="103">
        <f t="shared" si="19"/>
        <v>0</v>
      </c>
      <c r="H73" s="103">
        <f t="shared" si="19"/>
        <v>0</v>
      </c>
      <c r="I73" s="103">
        <f>I74</f>
        <v>0</v>
      </c>
      <c r="J73" s="103">
        <f>J74</f>
        <v>0</v>
      </c>
    </row>
    <row r="74" spans="1:10" x14ac:dyDescent="0.2">
      <c r="A74" s="95">
        <v>322</v>
      </c>
      <c r="B74" s="96"/>
      <c r="C74" s="97"/>
      <c r="D74" s="82" t="s">
        <v>108</v>
      </c>
      <c r="E74" s="98">
        <f t="shared" si="19"/>
        <v>0</v>
      </c>
      <c r="F74" s="98">
        <f t="shared" si="19"/>
        <v>0</v>
      </c>
      <c r="G74" s="98">
        <f t="shared" si="19"/>
        <v>0</v>
      </c>
      <c r="H74" s="98">
        <f t="shared" si="19"/>
        <v>0</v>
      </c>
      <c r="I74" s="98">
        <f t="shared" si="19"/>
        <v>0</v>
      </c>
      <c r="J74" s="98">
        <f t="shared" si="19"/>
        <v>0</v>
      </c>
    </row>
    <row r="75" spans="1:10" x14ac:dyDescent="0.2">
      <c r="A75" s="92">
        <v>3222</v>
      </c>
      <c r="B75" s="93"/>
      <c r="C75" s="94"/>
      <c r="D75" s="60" t="s">
        <v>110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</row>
    <row r="76" spans="1:10" ht="25.5" customHeight="1" x14ac:dyDescent="0.2">
      <c r="A76" s="186" t="s">
        <v>169</v>
      </c>
      <c r="B76" s="187"/>
      <c r="C76" s="188"/>
      <c r="D76" s="85" t="s">
        <v>170</v>
      </c>
      <c r="E76" s="86"/>
      <c r="F76" s="86"/>
      <c r="G76" s="86"/>
      <c r="H76" s="86"/>
      <c r="I76" s="86"/>
      <c r="J76" s="86"/>
    </row>
    <row r="77" spans="1:10" x14ac:dyDescent="0.2">
      <c r="A77" s="189" t="s">
        <v>156</v>
      </c>
      <c r="B77" s="190"/>
      <c r="C77" s="191"/>
      <c r="D77" s="87" t="s">
        <v>171</v>
      </c>
      <c r="E77" s="88"/>
      <c r="F77" s="88"/>
      <c r="G77" s="88"/>
      <c r="H77" s="88"/>
      <c r="I77" s="88"/>
      <c r="J77" s="88"/>
    </row>
    <row r="78" spans="1:10" x14ac:dyDescent="0.2">
      <c r="A78" s="89">
        <v>3</v>
      </c>
      <c r="B78" s="90"/>
      <c r="C78" s="85"/>
      <c r="D78" s="85" t="s">
        <v>10</v>
      </c>
      <c r="E78" s="54">
        <f t="shared" ref="E78:J78" si="20">E79+E86</f>
        <v>0</v>
      </c>
      <c r="F78" s="54">
        <f t="shared" si="20"/>
        <v>0</v>
      </c>
      <c r="G78" s="54">
        <f t="shared" si="20"/>
        <v>604</v>
      </c>
      <c r="H78" s="54">
        <f t="shared" si="20"/>
        <v>4955</v>
      </c>
      <c r="I78" s="54">
        <f t="shared" si="20"/>
        <v>0</v>
      </c>
      <c r="J78" s="54">
        <f t="shared" si="20"/>
        <v>0</v>
      </c>
    </row>
    <row r="79" spans="1:10" x14ac:dyDescent="0.2">
      <c r="A79" s="99">
        <v>31</v>
      </c>
      <c r="B79" s="100"/>
      <c r="C79" s="101"/>
      <c r="D79" s="102" t="s">
        <v>11</v>
      </c>
      <c r="E79" s="103">
        <f>SUM(E80+E82+E84)</f>
        <v>0</v>
      </c>
      <c r="F79" s="103">
        <f t="shared" ref="F79" si="21">SUM(F80+F82+F84)</f>
        <v>0</v>
      </c>
      <c r="G79" s="103">
        <f>SUM(G80+G82+G84)</f>
        <v>597</v>
      </c>
      <c r="H79" s="103">
        <f>SUM(H80+H82+H84)</f>
        <v>4854</v>
      </c>
      <c r="I79" s="103">
        <v>0</v>
      </c>
      <c r="J79" s="103">
        <v>0</v>
      </c>
    </row>
    <row r="80" spans="1:10" x14ac:dyDescent="0.2">
      <c r="A80" s="95">
        <v>311</v>
      </c>
      <c r="B80" s="96"/>
      <c r="C80" s="97"/>
      <c r="D80" s="82" t="s">
        <v>94</v>
      </c>
      <c r="E80" s="98">
        <f>SUM(E81:E81)</f>
        <v>0</v>
      </c>
      <c r="F80" s="98">
        <f t="shared" ref="F80:J80" si="22">SUM(F81:F81)</f>
        <v>0</v>
      </c>
      <c r="G80" s="98">
        <f t="shared" si="22"/>
        <v>500</v>
      </c>
      <c r="H80" s="98">
        <f t="shared" si="22"/>
        <v>2785</v>
      </c>
      <c r="I80" s="98">
        <f t="shared" si="22"/>
        <v>0</v>
      </c>
      <c r="J80" s="98">
        <f t="shared" si="22"/>
        <v>0</v>
      </c>
    </row>
    <row r="81" spans="1:10" x14ac:dyDescent="0.2">
      <c r="A81" s="92">
        <v>3111</v>
      </c>
      <c r="B81" s="93"/>
      <c r="C81" s="94"/>
      <c r="D81" s="60" t="s">
        <v>95</v>
      </c>
      <c r="E81" s="61">
        <v>0</v>
      </c>
      <c r="F81" s="61">
        <v>0</v>
      </c>
      <c r="G81" s="61">
        <v>500</v>
      </c>
      <c r="H81" s="61">
        <v>2785</v>
      </c>
      <c r="I81" s="61" t="s">
        <v>66</v>
      </c>
      <c r="J81" s="61" t="s">
        <v>66</v>
      </c>
    </row>
    <row r="82" spans="1:10" x14ac:dyDescent="0.2">
      <c r="A82" s="95">
        <v>312</v>
      </c>
      <c r="B82" s="96"/>
      <c r="C82" s="97"/>
      <c r="D82" s="82" t="s">
        <v>98</v>
      </c>
      <c r="E82" s="98">
        <f>SUM(E83)</f>
        <v>0</v>
      </c>
      <c r="F82" s="98">
        <f t="shared" ref="F82:J82" si="23">SUM(F83)</f>
        <v>0</v>
      </c>
      <c r="G82" s="98">
        <f t="shared" si="23"/>
        <v>0</v>
      </c>
      <c r="H82" s="98">
        <f t="shared" si="23"/>
        <v>1800</v>
      </c>
      <c r="I82" s="98">
        <f t="shared" si="23"/>
        <v>0</v>
      </c>
      <c r="J82" s="98">
        <f t="shared" si="23"/>
        <v>0</v>
      </c>
    </row>
    <row r="83" spans="1:10" x14ac:dyDescent="0.2">
      <c r="A83" s="92">
        <v>3121</v>
      </c>
      <c r="B83" s="93"/>
      <c r="C83" s="94"/>
      <c r="D83" s="60" t="s">
        <v>99</v>
      </c>
      <c r="E83" s="61">
        <v>0</v>
      </c>
      <c r="F83" s="61">
        <v>0</v>
      </c>
      <c r="G83" s="61">
        <v>0</v>
      </c>
      <c r="H83" s="61">
        <v>1800</v>
      </c>
      <c r="I83" s="61" t="s">
        <v>66</v>
      </c>
      <c r="J83" s="61" t="s">
        <v>66</v>
      </c>
    </row>
    <row r="84" spans="1:10" x14ac:dyDescent="0.2">
      <c r="A84" s="95">
        <v>313</v>
      </c>
      <c r="B84" s="96"/>
      <c r="C84" s="97"/>
      <c r="D84" s="82" t="s">
        <v>100</v>
      </c>
      <c r="E84" s="98">
        <f>E85</f>
        <v>0</v>
      </c>
      <c r="F84" s="98">
        <f t="shared" ref="F84:H84" si="24">F85</f>
        <v>0</v>
      </c>
      <c r="G84" s="98">
        <f t="shared" si="24"/>
        <v>97</v>
      </c>
      <c r="H84" s="98">
        <f t="shared" si="24"/>
        <v>269</v>
      </c>
      <c r="I84" s="98" t="s">
        <v>66</v>
      </c>
      <c r="J84" s="98" t="s">
        <v>66</v>
      </c>
    </row>
    <row r="85" spans="1:10" x14ac:dyDescent="0.2">
      <c r="A85" s="92">
        <v>3132</v>
      </c>
      <c r="B85" s="93"/>
      <c r="C85" s="94"/>
      <c r="D85" s="60" t="s">
        <v>101</v>
      </c>
      <c r="E85" s="61">
        <v>0</v>
      </c>
      <c r="F85" s="61">
        <v>0</v>
      </c>
      <c r="G85" s="61">
        <v>97</v>
      </c>
      <c r="H85" s="61">
        <v>269</v>
      </c>
      <c r="I85" s="61" t="s">
        <v>66</v>
      </c>
      <c r="J85" s="61" t="s">
        <v>66</v>
      </c>
    </row>
    <row r="86" spans="1:10" x14ac:dyDescent="0.2">
      <c r="A86" s="99">
        <v>32</v>
      </c>
      <c r="B86" s="100"/>
      <c r="C86" s="101"/>
      <c r="D86" s="102" t="s">
        <v>20</v>
      </c>
      <c r="E86" s="103">
        <f>E87+E90</f>
        <v>0</v>
      </c>
      <c r="F86" s="103">
        <f>F87+F90</f>
        <v>0</v>
      </c>
      <c r="G86" s="103">
        <f>G87+G90</f>
        <v>7</v>
      </c>
      <c r="H86" s="103">
        <f>H87+H90</f>
        <v>101</v>
      </c>
      <c r="I86" s="103">
        <v>0</v>
      </c>
      <c r="J86" s="103">
        <v>0</v>
      </c>
    </row>
    <row r="87" spans="1:10" x14ac:dyDescent="0.2">
      <c r="A87" s="95">
        <v>321</v>
      </c>
      <c r="B87" s="96"/>
      <c r="C87" s="97"/>
      <c r="D87" s="82" t="s">
        <v>103</v>
      </c>
      <c r="E87" s="98">
        <f t="shared" ref="E87:J87" si="25">SUM(E88:E89)</f>
        <v>0</v>
      </c>
      <c r="F87" s="98">
        <f t="shared" si="25"/>
        <v>0</v>
      </c>
      <c r="G87" s="98">
        <f t="shared" si="25"/>
        <v>7</v>
      </c>
      <c r="H87" s="98">
        <f t="shared" si="25"/>
        <v>101</v>
      </c>
      <c r="I87" s="98">
        <f t="shared" si="25"/>
        <v>0</v>
      </c>
      <c r="J87" s="98">
        <f t="shared" si="25"/>
        <v>0</v>
      </c>
    </row>
    <row r="88" spans="1:10" x14ac:dyDescent="0.2">
      <c r="A88" s="92">
        <v>3211</v>
      </c>
      <c r="B88" s="93"/>
      <c r="C88" s="94"/>
      <c r="D88" s="60" t="s">
        <v>104</v>
      </c>
      <c r="E88" s="61">
        <v>0</v>
      </c>
      <c r="F88" s="61">
        <v>0</v>
      </c>
      <c r="G88" s="61">
        <v>0</v>
      </c>
      <c r="H88" s="61">
        <v>80</v>
      </c>
      <c r="I88" s="61" t="s">
        <v>66</v>
      </c>
      <c r="J88" s="61" t="s">
        <v>66</v>
      </c>
    </row>
    <row r="89" spans="1:10" x14ac:dyDescent="0.2">
      <c r="A89" s="92">
        <v>3212</v>
      </c>
      <c r="B89" s="93"/>
      <c r="C89" s="94"/>
      <c r="D89" s="60" t="s">
        <v>105</v>
      </c>
      <c r="E89" s="61">
        <v>0</v>
      </c>
      <c r="F89" s="61">
        <v>0</v>
      </c>
      <c r="G89" s="61">
        <v>7</v>
      </c>
      <c r="H89" s="61">
        <v>21</v>
      </c>
      <c r="I89" s="61">
        <v>0</v>
      </c>
      <c r="J89" s="61">
        <v>0</v>
      </c>
    </row>
    <row r="90" spans="1:10" x14ac:dyDescent="0.2">
      <c r="A90" s="95">
        <v>323</v>
      </c>
      <c r="B90" s="96"/>
      <c r="C90" s="97"/>
      <c r="D90" s="82" t="s">
        <v>115</v>
      </c>
      <c r="E90" s="98">
        <f t="shared" ref="E90:J90" si="26">SUM(E91:E91)</f>
        <v>0</v>
      </c>
      <c r="F90" s="98">
        <f t="shared" si="26"/>
        <v>0</v>
      </c>
      <c r="G90" s="98">
        <f t="shared" si="26"/>
        <v>0</v>
      </c>
      <c r="H90" s="98">
        <f t="shared" si="26"/>
        <v>0</v>
      </c>
      <c r="I90" s="98">
        <f t="shared" si="26"/>
        <v>0</v>
      </c>
      <c r="J90" s="98">
        <f t="shared" si="26"/>
        <v>0</v>
      </c>
    </row>
    <row r="91" spans="1:10" x14ac:dyDescent="0.2">
      <c r="A91" s="92">
        <v>3239</v>
      </c>
      <c r="B91" s="93"/>
      <c r="C91" s="94"/>
      <c r="D91" s="60" t="s">
        <v>123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</row>
    <row r="92" spans="1:10" ht="25.5" customHeight="1" x14ac:dyDescent="0.2">
      <c r="A92" s="186" t="s">
        <v>169</v>
      </c>
      <c r="B92" s="187"/>
      <c r="C92" s="188"/>
      <c r="D92" s="85" t="s">
        <v>170</v>
      </c>
      <c r="E92" s="86"/>
      <c r="F92" s="86"/>
      <c r="G92" s="86"/>
      <c r="H92" s="86"/>
      <c r="I92" s="86"/>
      <c r="J92" s="86"/>
    </row>
    <row r="93" spans="1:10" x14ac:dyDescent="0.2">
      <c r="A93" s="189" t="s">
        <v>165</v>
      </c>
      <c r="B93" s="190"/>
      <c r="C93" s="191"/>
      <c r="D93" s="87" t="s">
        <v>172</v>
      </c>
      <c r="E93" s="88"/>
      <c r="F93" s="88"/>
      <c r="G93" s="88"/>
      <c r="H93" s="88"/>
      <c r="I93" s="88"/>
      <c r="J93" s="88"/>
    </row>
    <row r="94" spans="1:10" x14ac:dyDescent="0.2">
      <c r="A94" s="89">
        <v>3</v>
      </c>
      <c r="B94" s="90"/>
      <c r="C94" s="85"/>
      <c r="D94" s="85" t="s">
        <v>10</v>
      </c>
      <c r="E94" s="54">
        <f t="shared" ref="E94:J94" si="27">E95+E102</f>
        <v>79.95</v>
      </c>
      <c r="F94" s="54">
        <f t="shared" si="27"/>
        <v>0</v>
      </c>
      <c r="G94" s="54">
        <f t="shared" si="27"/>
        <v>9452</v>
      </c>
      <c r="H94" s="54">
        <f t="shared" si="27"/>
        <v>18716</v>
      </c>
      <c r="I94" s="54">
        <f t="shared" si="27"/>
        <v>0</v>
      </c>
      <c r="J94" s="54">
        <f t="shared" si="27"/>
        <v>0</v>
      </c>
    </row>
    <row r="95" spans="1:10" x14ac:dyDescent="0.2">
      <c r="A95" s="99">
        <v>31</v>
      </c>
      <c r="B95" s="100"/>
      <c r="C95" s="101"/>
      <c r="D95" s="102" t="s">
        <v>11</v>
      </c>
      <c r="E95" s="103">
        <f>SUM(E96+E98+E100)</f>
        <v>0</v>
      </c>
      <c r="F95" s="103">
        <f t="shared" ref="F95" si="28">SUM(F96+F98+F100)</f>
        <v>0</v>
      </c>
      <c r="G95" s="103">
        <f>SUM(G96+G98+G100)</f>
        <v>9340</v>
      </c>
      <c r="H95" s="103">
        <f>SUM(H96+H98+H100)</f>
        <v>18526</v>
      </c>
      <c r="I95" s="103">
        <v>0</v>
      </c>
      <c r="J95" s="103">
        <v>0</v>
      </c>
    </row>
    <row r="96" spans="1:10" x14ac:dyDescent="0.2">
      <c r="A96" s="95">
        <v>311</v>
      </c>
      <c r="B96" s="96"/>
      <c r="C96" s="97"/>
      <c r="D96" s="82" t="s">
        <v>94</v>
      </c>
      <c r="E96" s="98">
        <f>SUM(E97:E97)</f>
        <v>0</v>
      </c>
      <c r="F96" s="98">
        <f t="shared" ref="F96:J96" si="29">SUM(F97:F97)</f>
        <v>0</v>
      </c>
      <c r="G96" s="98">
        <f t="shared" si="29"/>
        <v>7827</v>
      </c>
      <c r="H96" s="98">
        <f t="shared" si="29"/>
        <v>16101</v>
      </c>
      <c r="I96" s="98">
        <f t="shared" si="29"/>
        <v>0</v>
      </c>
      <c r="J96" s="98">
        <f t="shared" si="29"/>
        <v>0</v>
      </c>
    </row>
    <row r="97" spans="1:10" x14ac:dyDescent="0.2">
      <c r="A97" s="92">
        <v>3111</v>
      </c>
      <c r="B97" s="93"/>
      <c r="C97" s="94"/>
      <c r="D97" s="60" t="s">
        <v>95</v>
      </c>
      <c r="E97" s="61">
        <v>0</v>
      </c>
      <c r="F97" s="61">
        <v>0</v>
      </c>
      <c r="G97" s="61">
        <v>7827</v>
      </c>
      <c r="H97" s="61">
        <v>16101</v>
      </c>
      <c r="I97" s="61" t="s">
        <v>66</v>
      </c>
      <c r="J97" s="61" t="s">
        <v>66</v>
      </c>
    </row>
    <row r="98" spans="1:10" x14ac:dyDescent="0.2">
      <c r="A98" s="95">
        <v>312</v>
      </c>
      <c r="B98" s="96"/>
      <c r="C98" s="97"/>
      <c r="D98" s="82" t="s">
        <v>98</v>
      </c>
      <c r="E98" s="98">
        <f>SUM(E99)</f>
        <v>0</v>
      </c>
      <c r="F98" s="98">
        <f t="shared" ref="F98:J98" si="30">SUM(F99)</f>
        <v>0</v>
      </c>
      <c r="G98" s="98">
        <f t="shared" si="30"/>
        <v>0</v>
      </c>
      <c r="H98" s="98">
        <f t="shared" si="30"/>
        <v>0</v>
      </c>
      <c r="I98" s="98">
        <f t="shared" si="30"/>
        <v>0</v>
      </c>
      <c r="J98" s="98">
        <f t="shared" si="30"/>
        <v>0</v>
      </c>
    </row>
    <row r="99" spans="1:10" x14ac:dyDescent="0.2">
      <c r="A99" s="92">
        <v>3121</v>
      </c>
      <c r="B99" s="93"/>
      <c r="C99" s="94"/>
      <c r="D99" s="60" t="s">
        <v>99</v>
      </c>
      <c r="E99" s="61">
        <v>0</v>
      </c>
      <c r="F99" s="61">
        <v>0</v>
      </c>
      <c r="G99" s="61">
        <v>0</v>
      </c>
      <c r="H99" s="61">
        <v>0</v>
      </c>
      <c r="I99" s="61" t="s">
        <v>66</v>
      </c>
      <c r="J99" s="61" t="s">
        <v>66</v>
      </c>
    </row>
    <row r="100" spans="1:10" x14ac:dyDescent="0.2">
      <c r="A100" s="95">
        <v>313</v>
      </c>
      <c r="B100" s="96"/>
      <c r="C100" s="97"/>
      <c r="D100" s="82" t="s">
        <v>100</v>
      </c>
      <c r="E100" s="98">
        <f>E101</f>
        <v>0</v>
      </c>
      <c r="F100" s="98">
        <f t="shared" ref="F100:H100" si="31">F101</f>
        <v>0</v>
      </c>
      <c r="G100" s="98">
        <f t="shared" si="31"/>
        <v>1513</v>
      </c>
      <c r="H100" s="98">
        <f t="shared" si="31"/>
        <v>2425</v>
      </c>
      <c r="I100" s="98" t="s">
        <v>66</v>
      </c>
      <c r="J100" s="98" t="s">
        <v>66</v>
      </c>
    </row>
    <row r="101" spans="1:10" x14ac:dyDescent="0.2">
      <c r="A101" s="92">
        <v>3132</v>
      </c>
      <c r="B101" s="93"/>
      <c r="C101" s="94"/>
      <c r="D101" s="60" t="s">
        <v>101</v>
      </c>
      <c r="E101" s="61">
        <v>0</v>
      </c>
      <c r="F101" s="61">
        <v>0</v>
      </c>
      <c r="G101" s="61">
        <v>1513</v>
      </c>
      <c r="H101" s="61">
        <v>2425</v>
      </c>
      <c r="I101" s="61" t="s">
        <v>66</v>
      </c>
      <c r="J101" s="61" t="s">
        <v>66</v>
      </c>
    </row>
    <row r="102" spans="1:10" x14ac:dyDescent="0.2">
      <c r="A102" s="99">
        <v>32</v>
      </c>
      <c r="B102" s="100"/>
      <c r="C102" s="101"/>
      <c r="D102" s="102" t="s">
        <v>20</v>
      </c>
      <c r="E102" s="103">
        <f>E103+E106</f>
        <v>79.95</v>
      </c>
      <c r="F102" s="103">
        <f t="shared" ref="F102:G102" si="32">F103+F106</f>
        <v>0</v>
      </c>
      <c r="G102" s="103">
        <f t="shared" si="32"/>
        <v>112</v>
      </c>
      <c r="H102" s="103">
        <f t="shared" ref="H102" si="33">H103+H106</f>
        <v>190</v>
      </c>
      <c r="I102" s="103">
        <v>0</v>
      </c>
      <c r="J102" s="103">
        <v>0</v>
      </c>
    </row>
    <row r="103" spans="1:10" x14ac:dyDescent="0.2">
      <c r="A103" s="95">
        <v>321</v>
      </c>
      <c r="B103" s="96"/>
      <c r="C103" s="97"/>
      <c r="D103" s="82" t="s">
        <v>103</v>
      </c>
      <c r="E103" s="98">
        <f t="shared" ref="E103:J103" si="34">SUM(E104:E105)</f>
        <v>0</v>
      </c>
      <c r="F103" s="98">
        <f t="shared" si="34"/>
        <v>0</v>
      </c>
      <c r="G103" s="98">
        <f t="shared" si="34"/>
        <v>112</v>
      </c>
      <c r="H103" s="98">
        <f t="shared" si="34"/>
        <v>190</v>
      </c>
      <c r="I103" s="98">
        <f t="shared" si="34"/>
        <v>0</v>
      </c>
      <c r="J103" s="98">
        <f t="shared" si="34"/>
        <v>0</v>
      </c>
    </row>
    <row r="104" spans="1:10" x14ac:dyDescent="0.2">
      <c r="A104" s="92">
        <v>3211</v>
      </c>
      <c r="B104" s="93"/>
      <c r="C104" s="94"/>
      <c r="D104" s="60" t="s">
        <v>104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</row>
    <row r="105" spans="1:10" x14ac:dyDescent="0.2">
      <c r="A105" s="92">
        <v>3212</v>
      </c>
      <c r="B105" s="93"/>
      <c r="C105" s="94"/>
      <c r="D105" s="60" t="s">
        <v>105</v>
      </c>
      <c r="E105" s="61">
        <v>0</v>
      </c>
      <c r="F105" s="61">
        <v>0</v>
      </c>
      <c r="G105" s="61">
        <v>112</v>
      </c>
      <c r="H105" s="61">
        <v>190</v>
      </c>
      <c r="I105" s="61" t="s">
        <v>66</v>
      </c>
      <c r="J105" s="61" t="s">
        <v>66</v>
      </c>
    </row>
    <row r="106" spans="1:10" x14ac:dyDescent="0.2">
      <c r="A106" s="95">
        <v>323</v>
      </c>
      <c r="B106" s="96"/>
      <c r="C106" s="97"/>
      <c r="D106" s="82" t="s">
        <v>115</v>
      </c>
      <c r="E106" s="98">
        <f t="shared" ref="E106:J106" si="35">SUM(E107:E107)</f>
        <v>79.95</v>
      </c>
      <c r="F106" s="98">
        <f t="shared" si="35"/>
        <v>0</v>
      </c>
      <c r="G106" s="98">
        <f t="shared" si="35"/>
        <v>0</v>
      </c>
      <c r="H106" s="98">
        <f t="shared" si="35"/>
        <v>0</v>
      </c>
      <c r="I106" s="98">
        <f t="shared" si="35"/>
        <v>0</v>
      </c>
      <c r="J106" s="98">
        <f t="shared" si="35"/>
        <v>0</v>
      </c>
    </row>
    <row r="107" spans="1:10" x14ac:dyDescent="0.2">
      <c r="A107" s="92">
        <v>3239</v>
      </c>
      <c r="B107" s="93"/>
      <c r="C107" s="94"/>
      <c r="D107" s="60" t="s">
        <v>123</v>
      </c>
      <c r="E107" s="61">
        <v>79.95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</row>
    <row r="108" spans="1:10" ht="25.5" customHeight="1" x14ac:dyDescent="0.2">
      <c r="A108" s="186" t="s">
        <v>173</v>
      </c>
      <c r="B108" s="187"/>
      <c r="C108" s="188"/>
      <c r="D108" s="85" t="s">
        <v>174</v>
      </c>
      <c r="E108" s="86"/>
      <c r="F108" s="86"/>
      <c r="G108" s="86"/>
      <c r="H108" s="86"/>
      <c r="I108" s="86"/>
      <c r="J108" s="86"/>
    </row>
    <row r="109" spans="1:10" x14ac:dyDescent="0.2">
      <c r="A109" s="189" t="s">
        <v>156</v>
      </c>
      <c r="B109" s="190"/>
      <c r="C109" s="191"/>
      <c r="D109" s="87" t="s">
        <v>157</v>
      </c>
      <c r="E109" s="88"/>
      <c r="F109" s="88"/>
      <c r="G109" s="88"/>
      <c r="H109" s="88"/>
      <c r="I109" s="88"/>
      <c r="J109" s="88"/>
    </row>
    <row r="110" spans="1:10" x14ac:dyDescent="0.2">
      <c r="A110" s="89">
        <v>3</v>
      </c>
      <c r="B110" s="90"/>
      <c r="C110" s="85"/>
      <c r="D110" s="85" t="s">
        <v>10</v>
      </c>
      <c r="E110" s="54">
        <f t="shared" ref="E110:J110" si="36">E111+E118</f>
        <v>0</v>
      </c>
      <c r="F110" s="54">
        <f t="shared" si="36"/>
        <v>0</v>
      </c>
      <c r="G110" s="54">
        <f t="shared" si="36"/>
        <v>0</v>
      </c>
      <c r="H110" s="54">
        <f t="shared" si="36"/>
        <v>0</v>
      </c>
      <c r="I110" s="54">
        <f t="shared" si="36"/>
        <v>0</v>
      </c>
      <c r="J110" s="54">
        <f t="shared" si="36"/>
        <v>0</v>
      </c>
    </row>
    <row r="111" spans="1:10" x14ac:dyDescent="0.2">
      <c r="A111" s="99">
        <v>31</v>
      </c>
      <c r="B111" s="100"/>
      <c r="C111" s="101"/>
      <c r="D111" s="102" t="s">
        <v>11</v>
      </c>
      <c r="E111" s="103">
        <f>SUM(E112+E114+E116)</f>
        <v>0</v>
      </c>
      <c r="F111" s="103">
        <f t="shared" ref="F111:G111" si="37">SUM(F112+F114+F116)</f>
        <v>0</v>
      </c>
      <c r="G111" s="103">
        <f t="shared" si="37"/>
        <v>0</v>
      </c>
      <c r="H111" s="103">
        <f t="shared" ref="H111" si="38">SUM(H112+H114+H116)</f>
        <v>0</v>
      </c>
      <c r="I111" s="103">
        <v>0</v>
      </c>
      <c r="J111" s="103">
        <v>0</v>
      </c>
    </row>
    <row r="112" spans="1:10" x14ac:dyDescent="0.2">
      <c r="A112" s="95">
        <v>311</v>
      </c>
      <c r="B112" s="96"/>
      <c r="C112" s="97"/>
      <c r="D112" s="82" t="s">
        <v>94</v>
      </c>
      <c r="E112" s="98">
        <f>SUM(E113:E113)</f>
        <v>0</v>
      </c>
      <c r="F112" s="98">
        <f t="shared" ref="F112:J112" si="39">SUM(F113:F113)</f>
        <v>0</v>
      </c>
      <c r="G112" s="98">
        <f t="shared" si="39"/>
        <v>0</v>
      </c>
      <c r="H112" s="98">
        <f t="shared" si="39"/>
        <v>0</v>
      </c>
      <c r="I112" s="98">
        <f t="shared" si="39"/>
        <v>0</v>
      </c>
      <c r="J112" s="98">
        <f t="shared" si="39"/>
        <v>0</v>
      </c>
    </row>
    <row r="113" spans="1:10" x14ac:dyDescent="0.2">
      <c r="A113" s="92">
        <v>3111</v>
      </c>
      <c r="B113" s="93"/>
      <c r="C113" s="94"/>
      <c r="D113" s="60" t="s">
        <v>95</v>
      </c>
      <c r="E113" s="61">
        <v>0</v>
      </c>
      <c r="F113" s="61">
        <v>0</v>
      </c>
      <c r="G113" s="61">
        <v>0</v>
      </c>
      <c r="H113" s="61">
        <v>0</v>
      </c>
      <c r="I113" s="61" t="s">
        <v>66</v>
      </c>
      <c r="J113" s="61" t="s">
        <v>66</v>
      </c>
    </row>
    <row r="114" spans="1:10" x14ac:dyDescent="0.2">
      <c r="A114" s="95">
        <v>312</v>
      </c>
      <c r="B114" s="96"/>
      <c r="C114" s="97"/>
      <c r="D114" s="82" t="s">
        <v>98</v>
      </c>
      <c r="E114" s="98">
        <f>SUM(E115)</f>
        <v>0</v>
      </c>
      <c r="F114" s="98">
        <f t="shared" ref="F114:J114" si="40">SUM(F115)</f>
        <v>0</v>
      </c>
      <c r="G114" s="98">
        <f t="shared" si="40"/>
        <v>0</v>
      </c>
      <c r="H114" s="98">
        <f t="shared" si="40"/>
        <v>0</v>
      </c>
      <c r="I114" s="98">
        <f t="shared" si="40"/>
        <v>0</v>
      </c>
      <c r="J114" s="98">
        <f t="shared" si="40"/>
        <v>0</v>
      </c>
    </row>
    <row r="115" spans="1:10" x14ac:dyDescent="0.2">
      <c r="A115" s="92">
        <v>3121</v>
      </c>
      <c r="B115" s="93"/>
      <c r="C115" s="94"/>
      <c r="D115" s="60" t="s">
        <v>99</v>
      </c>
      <c r="E115" s="61">
        <v>0</v>
      </c>
      <c r="F115" s="61">
        <v>0</v>
      </c>
      <c r="G115" s="61">
        <v>0</v>
      </c>
      <c r="H115" s="61">
        <v>0</v>
      </c>
      <c r="I115" s="61" t="s">
        <v>66</v>
      </c>
      <c r="J115" s="61" t="s">
        <v>66</v>
      </c>
    </row>
    <row r="116" spans="1:10" x14ac:dyDescent="0.2">
      <c r="A116" s="95">
        <v>313</v>
      </c>
      <c r="B116" s="96"/>
      <c r="C116" s="97"/>
      <c r="D116" s="82" t="s">
        <v>100</v>
      </c>
      <c r="E116" s="98">
        <f>E117</f>
        <v>0</v>
      </c>
      <c r="F116" s="98">
        <f t="shared" ref="F116:H116" si="41">F117</f>
        <v>0</v>
      </c>
      <c r="G116" s="98">
        <f t="shared" si="41"/>
        <v>0</v>
      </c>
      <c r="H116" s="98">
        <f t="shared" si="41"/>
        <v>0</v>
      </c>
      <c r="I116" s="98" t="s">
        <v>66</v>
      </c>
      <c r="J116" s="98" t="s">
        <v>66</v>
      </c>
    </row>
    <row r="117" spans="1:10" x14ac:dyDescent="0.2">
      <c r="A117" s="92">
        <v>3132</v>
      </c>
      <c r="B117" s="93"/>
      <c r="C117" s="94"/>
      <c r="D117" s="60" t="s">
        <v>101</v>
      </c>
      <c r="E117" s="61">
        <v>0</v>
      </c>
      <c r="F117" s="61">
        <v>0</v>
      </c>
      <c r="G117" s="61">
        <v>0</v>
      </c>
      <c r="H117" s="61">
        <v>0</v>
      </c>
      <c r="I117" s="61" t="s">
        <v>66</v>
      </c>
      <c r="J117" s="61" t="s">
        <v>66</v>
      </c>
    </row>
    <row r="118" spans="1:10" x14ac:dyDescent="0.2">
      <c r="A118" s="99">
        <v>32</v>
      </c>
      <c r="B118" s="100"/>
      <c r="C118" s="101"/>
      <c r="D118" s="102" t="s">
        <v>20</v>
      </c>
      <c r="E118" s="103">
        <f>E119+E124+E127</f>
        <v>0</v>
      </c>
      <c r="F118" s="103">
        <f t="shared" ref="F118:G118" si="42">F119+F124+F127</f>
        <v>0</v>
      </c>
      <c r="G118" s="103">
        <f t="shared" si="42"/>
        <v>0</v>
      </c>
      <c r="H118" s="103">
        <f t="shared" ref="H118" si="43">H119+H124+H127</f>
        <v>0</v>
      </c>
      <c r="I118" s="103">
        <v>0</v>
      </c>
      <c r="J118" s="103">
        <v>0</v>
      </c>
    </row>
    <row r="119" spans="1:10" x14ac:dyDescent="0.2">
      <c r="A119" s="95">
        <v>321</v>
      </c>
      <c r="B119" s="96"/>
      <c r="C119" s="97"/>
      <c r="D119" s="82" t="s">
        <v>103</v>
      </c>
      <c r="E119" s="98">
        <f>SUM(E120:E123)</f>
        <v>0</v>
      </c>
      <c r="F119" s="98">
        <f t="shared" ref="F119:J119" si="44">SUM(F120:F123)</f>
        <v>0</v>
      </c>
      <c r="G119" s="98">
        <f t="shared" si="44"/>
        <v>0</v>
      </c>
      <c r="H119" s="98">
        <f t="shared" ref="H119" si="45">SUM(H120:H123)</f>
        <v>0</v>
      </c>
      <c r="I119" s="98">
        <f t="shared" si="44"/>
        <v>0</v>
      </c>
      <c r="J119" s="98">
        <f t="shared" si="44"/>
        <v>0</v>
      </c>
    </row>
    <row r="120" spans="1:10" x14ac:dyDescent="0.2">
      <c r="A120" s="92">
        <v>3211</v>
      </c>
      <c r="B120" s="93"/>
      <c r="C120" s="94"/>
      <c r="D120" s="60" t="s">
        <v>104</v>
      </c>
      <c r="E120" s="61">
        <v>0</v>
      </c>
      <c r="F120" s="61">
        <v>0</v>
      </c>
      <c r="G120" s="61">
        <v>0</v>
      </c>
      <c r="H120" s="61">
        <v>0</v>
      </c>
      <c r="I120" s="61"/>
      <c r="J120" s="61"/>
    </row>
    <row r="121" spans="1:10" x14ac:dyDescent="0.2">
      <c r="A121" s="92">
        <v>3212</v>
      </c>
      <c r="B121" s="93"/>
      <c r="C121" s="94"/>
      <c r="D121" s="60" t="s">
        <v>105</v>
      </c>
      <c r="E121" s="61">
        <v>0</v>
      </c>
      <c r="F121" s="61">
        <v>0</v>
      </c>
      <c r="G121" s="61">
        <v>0</v>
      </c>
      <c r="H121" s="61">
        <v>0</v>
      </c>
      <c r="I121" s="61" t="s">
        <v>66</v>
      </c>
      <c r="J121" s="61" t="s">
        <v>66</v>
      </c>
    </row>
    <row r="122" spans="1:10" x14ac:dyDescent="0.2">
      <c r="A122" s="92">
        <v>3213</v>
      </c>
      <c r="B122" s="93"/>
      <c r="C122" s="94"/>
      <c r="D122" s="60" t="s">
        <v>106</v>
      </c>
      <c r="E122" s="61">
        <v>0</v>
      </c>
      <c r="F122" s="61"/>
      <c r="G122" s="61"/>
      <c r="H122" s="61"/>
      <c r="I122" s="61"/>
      <c r="J122" s="61"/>
    </row>
    <row r="123" spans="1:10" x14ac:dyDescent="0.2">
      <c r="A123" s="92">
        <v>3214</v>
      </c>
      <c r="B123" s="93"/>
      <c r="C123" s="94"/>
      <c r="D123" s="60" t="s">
        <v>107</v>
      </c>
      <c r="E123" s="61">
        <v>0</v>
      </c>
      <c r="F123" s="61"/>
      <c r="G123" s="61"/>
      <c r="H123" s="61"/>
      <c r="I123" s="61"/>
      <c r="J123" s="61"/>
    </row>
    <row r="124" spans="1:10" x14ac:dyDescent="0.2">
      <c r="A124" s="95">
        <v>323</v>
      </c>
      <c r="B124" s="96"/>
      <c r="C124" s="97"/>
      <c r="D124" s="82" t="s">
        <v>115</v>
      </c>
      <c r="E124" s="98">
        <f>SUM(E125:E126)</f>
        <v>0</v>
      </c>
      <c r="F124" s="98">
        <f t="shared" ref="F124:J124" si="46">SUM(F125:F126)</f>
        <v>0</v>
      </c>
      <c r="G124" s="98">
        <f t="shared" si="46"/>
        <v>0</v>
      </c>
      <c r="H124" s="98">
        <f t="shared" ref="H124" si="47">SUM(H125:H126)</f>
        <v>0</v>
      </c>
      <c r="I124" s="98">
        <f t="shared" si="46"/>
        <v>0</v>
      </c>
      <c r="J124" s="98">
        <f t="shared" si="46"/>
        <v>0</v>
      </c>
    </row>
    <row r="125" spans="1:10" x14ac:dyDescent="0.2">
      <c r="A125" s="92">
        <v>3236</v>
      </c>
      <c r="B125" s="93"/>
      <c r="C125" s="94"/>
      <c r="D125" s="60" t="s">
        <v>120</v>
      </c>
      <c r="E125" s="61">
        <v>0</v>
      </c>
      <c r="F125" s="61"/>
      <c r="G125" s="61"/>
      <c r="H125" s="61"/>
      <c r="I125" s="61"/>
      <c r="J125" s="61"/>
    </row>
    <row r="126" spans="1:10" x14ac:dyDescent="0.2">
      <c r="A126" s="92">
        <v>3239</v>
      </c>
      <c r="B126" s="93"/>
      <c r="C126" s="94"/>
      <c r="D126" s="60" t="s">
        <v>123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</row>
    <row r="127" spans="1:10" x14ac:dyDescent="0.2">
      <c r="A127" s="95">
        <v>329</v>
      </c>
      <c r="B127" s="96"/>
      <c r="C127" s="97"/>
      <c r="D127" s="82" t="s">
        <v>124</v>
      </c>
      <c r="E127" s="98">
        <f>SUM(E128:E128)</f>
        <v>0</v>
      </c>
      <c r="F127" s="98">
        <f t="shared" ref="F127:J127" si="48">SUM(F128:F128)</f>
        <v>0</v>
      </c>
      <c r="G127" s="98">
        <f t="shared" si="48"/>
        <v>0</v>
      </c>
      <c r="H127" s="98">
        <f t="shared" si="48"/>
        <v>0</v>
      </c>
      <c r="I127" s="98">
        <f t="shared" si="48"/>
        <v>0</v>
      </c>
      <c r="J127" s="98">
        <f t="shared" si="48"/>
        <v>0</v>
      </c>
    </row>
    <row r="128" spans="1:10" x14ac:dyDescent="0.2">
      <c r="A128" s="92">
        <v>3299</v>
      </c>
      <c r="B128" s="93"/>
      <c r="C128" s="94"/>
      <c r="D128" s="60" t="s">
        <v>128</v>
      </c>
      <c r="E128" s="61"/>
      <c r="F128" s="61"/>
      <c r="G128" s="61"/>
      <c r="H128" s="61"/>
      <c r="I128" s="61"/>
      <c r="J128" s="61"/>
    </row>
    <row r="129" spans="1:10" ht="25.5" customHeight="1" x14ac:dyDescent="0.2">
      <c r="A129" s="186" t="s">
        <v>173</v>
      </c>
      <c r="B129" s="187"/>
      <c r="C129" s="188"/>
      <c r="D129" s="85" t="s">
        <v>175</v>
      </c>
      <c r="E129" s="86"/>
      <c r="F129" s="86"/>
      <c r="G129" s="86"/>
      <c r="H129" s="86"/>
      <c r="I129" s="86"/>
      <c r="J129" s="86"/>
    </row>
    <row r="130" spans="1:10" x14ac:dyDescent="0.2">
      <c r="A130" s="189" t="s">
        <v>176</v>
      </c>
      <c r="B130" s="190"/>
      <c r="C130" s="191"/>
      <c r="D130" s="87" t="s">
        <v>177</v>
      </c>
      <c r="E130" s="88"/>
      <c r="F130" s="88"/>
      <c r="G130" s="88"/>
      <c r="H130" s="88"/>
      <c r="I130" s="88"/>
      <c r="J130" s="88"/>
    </row>
    <row r="131" spans="1:10" x14ac:dyDescent="0.2">
      <c r="A131" s="89">
        <v>3</v>
      </c>
      <c r="B131" s="90"/>
      <c r="C131" s="85"/>
      <c r="D131" s="85" t="s">
        <v>10</v>
      </c>
      <c r="E131" s="54">
        <f t="shared" ref="E131:J131" si="49">E132+E139</f>
        <v>0</v>
      </c>
      <c r="F131" s="54">
        <f t="shared" si="49"/>
        <v>0</v>
      </c>
      <c r="G131" s="54">
        <f t="shared" si="49"/>
        <v>0</v>
      </c>
      <c r="H131" s="54">
        <f t="shared" si="49"/>
        <v>0</v>
      </c>
      <c r="I131" s="54">
        <f t="shared" si="49"/>
        <v>0</v>
      </c>
      <c r="J131" s="54">
        <f t="shared" si="49"/>
        <v>0</v>
      </c>
    </row>
    <row r="132" spans="1:10" x14ac:dyDescent="0.2">
      <c r="A132" s="99">
        <v>31</v>
      </c>
      <c r="B132" s="100"/>
      <c r="C132" s="101"/>
      <c r="D132" s="102" t="s">
        <v>11</v>
      </c>
      <c r="E132" s="103">
        <f>SUM(E133+E135+E137)</f>
        <v>0</v>
      </c>
      <c r="F132" s="103">
        <f t="shared" ref="F132:G132" si="50">SUM(F133+F135+F137)</f>
        <v>0</v>
      </c>
      <c r="G132" s="103">
        <f t="shared" si="50"/>
        <v>0</v>
      </c>
      <c r="H132" s="103">
        <f t="shared" ref="H132" si="51">SUM(H133+H135+H137)</f>
        <v>0</v>
      </c>
      <c r="I132" s="103">
        <v>0</v>
      </c>
      <c r="J132" s="103">
        <v>0</v>
      </c>
    </row>
    <row r="133" spans="1:10" x14ac:dyDescent="0.2">
      <c r="A133" s="95">
        <v>311</v>
      </c>
      <c r="B133" s="96"/>
      <c r="C133" s="97"/>
      <c r="D133" s="82" t="s">
        <v>94</v>
      </c>
      <c r="E133" s="98">
        <f>SUM(E134:E134)</f>
        <v>0</v>
      </c>
      <c r="F133" s="98">
        <f t="shared" ref="F133:J133" si="52">SUM(F134:F134)</f>
        <v>0</v>
      </c>
      <c r="G133" s="98">
        <f t="shared" si="52"/>
        <v>0</v>
      </c>
      <c r="H133" s="98">
        <f t="shared" si="52"/>
        <v>0</v>
      </c>
      <c r="I133" s="98">
        <f t="shared" si="52"/>
        <v>0</v>
      </c>
      <c r="J133" s="98">
        <f t="shared" si="52"/>
        <v>0</v>
      </c>
    </row>
    <row r="134" spans="1:10" x14ac:dyDescent="0.2">
      <c r="A134" s="92">
        <v>3111</v>
      </c>
      <c r="B134" s="93"/>
      <c r="C134" s="94"/>
      <c r="D134" s="60" t="s">
        <v>95</v>
      </c>
      <c r="E134" s="61">
        <v>0</v>
      </c>
      <c r="F134" s="61">
        <v>0</v>
      </c>
      <c r="G134" s="61">
        <v>0</v>
      </c>
      <c r="H134" s="61">
        <v>0</v>
      </c>
      <c r="I134" s="61" t="s">
        <v>66</v>
      </c>
      <c r="J134" s="61" t="s">
        <v>66</v>
      </c>
    </row>
    <row r="135" spans="1:10" x14ac:dyDescent="0.2">
      <c r="A135" s="95">
        <v>312</v>
      </c>
      <c r="B135" s="96"/>
      <c r="C135" s="97"/>
      <c r="D135" s="82" t="s">
        <v>98</v>
      </c>
      <c r="E135" s="98">
        <f>SUM(E136)</f>
        <v>0</v>
      </c>
      <c r="F135" s="98">
        <f t="shared" ref="F135:J135" si="53">SUM(F136)</f>
        <v>0</v>
      </c>
      <c r="G135" s="98">
        <f t="shared" si="53"/>
        <v>0</v>
      </c>
      <c r="H135" s="98">
        <f t="shared" si="53"/>
        <v>0</v>
      </c>
      <c r="I135" s="98">
        <f t="shared" si="53"/>
        <v>0</v>
      </c>
      <c r="J135" s="98">
        <f t="shared" si="53"/>
        <v>0</v>
      </c>
    </row>
    <row r="136" spans="1:10" x14ac:dyDescent="0.2">
      <c r="A136" s="92">
        <v>3121</v>
      </c>
      <c r="B136" s="93"/>
      <c r="C136" s="94"/>
      <c r="D136" s="60" t="s">
        <v>99</v>
      </c>
      <c r="E136" s="61"/>
      <c r="F136" s="61">
        <v>0</v>
      </c>
      <c r="G136" s="61">
        <v>0</v>
      </c>
      <c r="H136" s="61">
        <v>0</v>
      </c>
      <c r="I136" s="61" t="s">
        <v>66</v>
      </c>
      <c r="J136" s="61" t="s">
        <v>66</v>
      </c>
    </row>
    <row r="137" spans="1:10" x14ac:dyDescent="0.2">
      <c r="A137" s="95">
        <v>313</v>
      </c>
      <c r="B137" s="96"/>
      <c r="C137" s="97"/>
      <c r="D137" s="82" t="s">
        <v>100</v>
      </c>
      <c r="E137" s="98">
        <f>E138</f>
        <v>0</v>
      </c>
      <c r="F137" s="98">
        <f t="shared" ref="F137:H137" si="54">F138</f>
        <v>0</v>
      </c>
      <c r="G137" s="98">
        <f t="shared" si="54"/>
        <v>0</v>
      </c>
      <c r="H137" s="98">
        <f t="shared" si="54"/>
        <v>0</v>
      </c>
      <c r="I137" s="98" t="s">
        <v>66</v>
      </c>
      <c r="J137" s="98" t="s">
        <v>66</v>
      </c>
    </row>
    <row r="138" spans="1:10" x14ac:dyDescent="0.2">
      <c r="A138" s="92">
        <v>3132</v>
      </c>
      <c r="B138" s="93"/>
      <c r="C138" s="94"/>
      <c r="D138" s="60" t="s">
        <v>101</v>
      </c>
      <c r="E138" s="61">
        <v>0</v>
      </c>
      <c r="F138" s="61">
        <v>0</v>
      </c>
      <c r="G138" s="61">
        <v>0</v>
      </c>
      <c r="H138" s="61">
        <v>0</v>
      </c>
      <c r="I138" s="61" t="s">
        <v>66</v>
      </c>
      <c r="J138" s="61" t="s">
        <v>66</v>
      </c>
    </row>
    <row r="139" spans="1:10" x14ac:dyDescent="0.2">
      <c r="A139" s="99">
        <v>32</v>
      </c>
      <c r="B139" s="100"/>
      <c r="C139" s="101"/>
      <c r="D139" s="102" t="s">
        <v>20</v>
      </c>
      <c r="E139" s="103">
        <f>E140+E143+E145</f>
        <v>0</v>
      </c>
      <c r="F139" s="103">
        <f>F140+F143+F145</f>
        <v>0</v>
      </c>
      <c r="G139" s="103">
        <f>G140+G143+G145</f>
        <v>0</v>
      </c>
      <c r="H139" s="103">
        <f>H140+H143+H145</f>
        <v>0</v>
      </c>
      <c r="I139" s="103">
        <v>0</v>
      </c>
      <c r="J139" s="103">
        <v>0</v>
      </c>
    </row>
    <row r="140" spans="1:10" x14ac:dyDescent="0.2">
      <c r="A140" s="95">
        <v>321</v>
      </c>
      <c r="B140" s="96"/>
      <c r="C140" s="97"/>
      <c r="D140" s="82" t="s">
        <v>103</v>
      </c>
      <c r="E140" s="98">
        <f t="shared" ref="E140:J140" si="55">SUM(E141:E142)</f>
        <v>0</v>
      </c>
      <c r="F140" s="98">
        <f t="shared" si="55"/>
        <v>0</v>
      </c>
      <c r="G140" s="98">
        <f t="shared" si="55"/>
        <v>0</v>
      </c>
      <c r="H140" s="98">
        <f t="shared" si="55"/>
        <v>0</v>
      </c>
      <c r="I140" s="98">
        <f t="shared" si="55"/>
        <v>0</v>
      </c>
      <c r="J140" s="98">
        <f t="shared" si="55"/>
        <v>0</v>
      </c>
    </row>
    <row r="141" spans="1:10" x14ac:dyDescent="0.2">
      <c r="A141" s="92">
        <v>3211</v>
      </c>
      <c r="B141" s="93"/>
      <c r="C141" s="94"/>
      <c r="D141" s="60" t="s">
        <v>104</v>
      </c>
      <c r="E141" s="61"/>
      <c r="F141" s="61"/>
      <c r="G141" s="61">
        <v>0</v>
      </c>
      <c r="H141" s="61">
        <v>0</v>
      </c>
      <c r="I141" s="61"/>
      <c r="J141" s="61"/>
    </row>
    <row r="142" spans="1:10" x14ac:dyDescent="0.2">
      <c r="A142" s="92">
        <v>3212</v>
      </c>
      <c r="B142" s="93"/>
      <c r="C142" s="94"/>
      <c r="D142" s="60" t="s">
        <v>105</v>
      </c>
      <c r="E142" s="61">
        <v>0</v>
      </c>
      <c r="F142" s="61">
        <v>0</v>
      </c>
      <c r="G142" s="61">
        <v>0</v>
      </c>
      <c r="H142" s="61">
        <v>0</v>
      </c>
      <c r="I142" s="61" t="s">
        <v>66</v>
      </c>
      <c r="J142" s="61" t="s">
        <v>66</v>
      </c>
    </row>
    <row r="143" spans="1:10" x14ac:dyDescent="0.2">
      <c r="A143" s="95">
        <v>323</v>
      </c>
      <c r="B143" s="96"/>
      <c r="C143" s="97"/>
      <c r="D143" s="82" t="s">
        <v>115</v>
      </c>
      <c r="E143" s="98">
        <f t="shared" ref="E143:J143" si="56">SUM(E144:E144)</f>
        <v>0</v>
      </c>
      <c r="F143" s="98">
        <f t="shared" si="56"/>
        <v>0</v>
      </c>
      <c r="G143" s="98">
        <f t="shared" si="56"/>
        <v>0</v>
      </c>
      <c r="H143" s="98">
        <f t="shared" si="56"/>
        <v>0</v>
      </c>
      <c r="I143" s="98">
        <f t="shared" si="56"/>
        <v>0</v>
      </c>
      <c r="J143" s="98">
        <f t="shared" si="56"/>
        <v>0</v>
      </c>
    </row>
    <row r="144" spans="1:10" x14ac:dyDescent="0.2">
      <c r="A144" s="92">
        <v>3239</v>
      </c>
      <c r="B144" s="93"/>
      <c r="C144" s="94"/>
      <c r="D144" s="60" t="s">
        <v>123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</row>
    <row r="145" spans="1:10" x14ac:dyDescent="0.2">
      <c r="A145" s="95">
        <v>329</v>
      </c>
      <c r="B145" s="96"/>
      <c r="C145" s="97"/>
      <c r="D145" s="82" t="s">
        <v>124</v>
      </c>
      <c r="E145" s="98">
        <f>SUM(E146:E146)</f>
        <v>0</v>
      </c>
      <c r="F145" s="98">
        <f t="shared" ref="F145:J145" si="57">SUM(F146:F146)</f>
        <v>0</v>
      </c>
      <c r="G145" s="98">
        <f t="shared" si="57"/>
        <v>0</v>
      </c>
      <c r="H145" s="98">
        <f t="shared" si="57"/>
        <v>0</v>
      </c>
      <c r="I145" s="98">
        <f t="shared" si="57"/>
        <v>0</v>
      </c>
      <c r="J145" s="98">
        <f t="shared" si="57"/>
        <v>0</v>
      </c>
    </row>
    <row r="146" spans="1:10" x14ac:dyDescent="0.2">
      <c r="A146" s="92">
        <v>3299</v>
      </c>
      <c r="B146" s="93"/>
      <c r="C146" s="94"/>
      <c r="D146" s="60" t="s">
        <v>128</v>
      </c>
      <c r="E146" s="61"/>
      <c r="F146" s="61"/>
      <c r="G146" s="61"/>
      <c r="H146" s="61"/>
      <c r="I146" s="61"/>
      <c r="J146" s="61"/>
    </row>
    <row r="147" spans="1:10" ht="25.5" customHeight="1" x14ac:dyDescent="0.2">
      <c r="A147" s="186" t="s">
        <v>178</v>
      </c>
      <c r="B147" s="187"/>
      <c r="C147" s="188"/>
      <c r="D147" s="85" t="s">
        <v>179</v>
      </c>
      <c r="E147" s="86"/>
      <c r="F147" s="86"/>
      <c r="G147" s="86"/>
      <c r="H147" s="86"/>
      <c r="I147" s="86"/>
      <c r="J147" s="86"/>
    </row>
    <row r="148" spans="1:10" x14ac:dyDescent="0.2">
      <c r="A148" s="189" t="s">
        <v>180</v>
      </c>
      <c r="B148" s="190"/>
      <c r="C148" s="191"/>
      <c r="D148" s="87" t="s">
        <v>181</v>
      </c>
      <c r="E148" s="88"/>
      <c r="F148" s="88"/>
      <c r="G148" s="88"/>
      <c r="H148" s="88"/>
      <c r="I148" s="88"/>
      <c r="J148" s="88"/>
    </row>
    <row r="149" spans="1:10" x14ac:dyDescent="0.2">
      <c r="A149" s="89">
        <v>3</v>
      </c>
      <c r="B149" s="90"/>
      <c r="C149" s="85"/>
      <c r="D149" s="85" t="s">
        <v>10</v>
      </c>
      <c r="E149" s="54">
        <f t="shared" ref="E149:J149" si="58">E150+E153+E168+E171</f>
        <v>0.49</v>
      </c>
      <c r="F149" s="54">
        <f t="shared" si="58"/>
        <v>0</v>
      </c>
      <c r="G149" s="54">
        <f t="shared" si="58"/>
        <v>0</v>
      </c>
      <c r="H149" s="54">
        <f t="shared" si="58"/>
        <v>3200</v>
      </c>
      <c r="I149" s="54">
        <f t="shared" si="58"/>
        <v>0</v>
      </c>
      <c r="J149" s="54">
        <f t="shared" si="58"/>
        <v>0</v>
      </c>
    </row>
    <row r="150" spans="1:10" x14ac:dyDescent="0.2">
      <c r="A150" s="99">
        <v>31</v>
      </c>
      <c r="B150" s="100"/>
      <c r="C150" s="101"/>
      <c r="D150" s="102" t="s">
        <v>11</v>
      </c>
      <c r="E150" s="103">
        <f>E151</f>
        <v>0</v>
      </c>
      <c r="F150" s="103">
        <f t="shared" ref="F150:H150" si="59">F151</f>
        <v>0</v>
      </c>
      <c r="G150" s="103">
        <f t="shared" si="59"/>
        <v>0</v>
      </c>
      <c r="H150" s="103">
        <f t="shared" si="59"/>
        <v>0</v>
      </c>
      <c r="I150" s="103">
        <v>0</v>
      </c>
      <c r="J150" s="103">
        <v>0</v>
      </c>
    </row>
    <row r="151" spans="1:10" x14ac:dyDescent="0.2">
      <c r="A151" s="95">
        <v>312</v>
      </c>
      <c r="B151" s="96"/>
      <c r="C151" s="97"/>
      <c r="D151" s="82" t="s">
        <v>98</v>
      </c>
      <c r="E151" s="98">
        <f>SUM(E152)</f>
        <v>0</v>
      </c>
      <c r="F151" s="98">
        <f t="shared" ref="F151:J151" si="60">SUM(F152)</f>
        <v>0</v>
      </c>
      <c r="G151" s="98">
        <f t="shared" si="60"/>
        <v>0</v>
      </c>
      <c r="H151" s="98">
        <f t="shared" si="60"/>
        <v>0</v>
      </c>
      <c r="I151" s="98">
        <f t="shared" si="60"/>
        <v>0</v>
      </c>
      <c r="J151" s="98">
        <f t="shared" si="60"/>
        <v>0</v>
      </c>
    </row>
    <row r="152" spans="1:10" x14ac:dyDescent="0.2">
      <c r="A152" s="92">
        <v>3121</v>
      </c>
      <c r="B152" s="93"/>
      <c r="C152" s="94"/>
      <c r="D152" s="60" t="s">
        <v>99</v>
      </c>
      <c r="E152" s="61">
        <v>0</v>
      </c>
      <c r="F152" s="61">
        <v>0</v>
      </c>
      <c r="G152" s="61">
        <v>0</v>
      </c>
      <c r="H152" s="61">
        <v>0</v>
      </c>
      <c r="I152" s="61" t="s">
        <v>66</v>
      </c>
      <c r="J152" s="61" t="s">
        <v>66</v>
      </c>
    </row>
    <row r="153" spans="1:10" x14ac:dyDescent="0.2">
      <c r="A153" s="99">
        <v>32</v>
      </c>
      <c r="B153" s="100"/>
      <c r="C153" s="101"/>
      <c r="D153" s="102" t="s">
        <v>20</v>
      </c>
      <c r="E153" s="103">
        <f>E154+E156+E160+E166</f>
        <v>0</v>
      </c>
      <c r="F153" s="103">
        <f t="shared" ref="F153:G153" si="61">F154+F156+F160+F166</f>
        <v>0</v>
      </c>
      <c r="G153" s="103">
        <f t="shared" si="61"/>
        <v>0</v>
      </c>
      <c r="H153" s="103">
        <f t="shared" ref="H153" si="62">H154+H156+H160+H166</f>
        <v>3200</v>
      </c>
      <c r="I153" s="103">
        <v>0</v>
      </c>
      <c r="J153" s="103">
        <v>0</v>
      </c>
    </row>
    <row r="154" spans="1:10" x14ac:dyDescent="0.2">
      <c r="A154" s="95">
        <v>321</v>
      </c>
      <c r="B154" s="96"/>
      <c r="C154" s="97"/>
      <c r="D154" s="82" t="s">
        <v>103</v>
      </c>
      <c r="E154" s="98">
        <f t="shared" ref="E154:J154" si="63">SUM(E155:E155)</f>
        <v>0</v>
      </c>
      <c r="F154" s="98">
        <f t="shared" si="63"/>
        <v>0</v>
      </c>
      <c r="G154" s="98">
        <f t="shared" si="63"/>
        <v>0</v>
      </c>
      <c r="H154" s="98">
        <f t="shared" si="63"/>
        <v>0</v>
      </c>
      <c r="I154" s="98">
        <f t="shared" si="63"/>
        <v>0</v>
      </c>
      <c r="J154" s="98">
        <f t="shared" si="63"/>
        <v>0</v>
      </c>
    </row>
    <row r="155" spans="1:10" x14ac:dyDescent="0.2">
      <c r="A155" s="92">
        <v>3212</v>
      </c>
      <c r="B155" s="93"/>
      <c r="C155" s="94"/>
      <c r="D155" s="60" t="s">
        <v>105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61">
        <v>0</v>
      </c>
    </row>
    <row r="156" spans="1:10" x14ac:dyDescent="0.2">
      <c r="A156" s="95">
        <v>322</v>
      </c>
      <c r="B156" s="96"/>
      <c r="C156" s="97"/>
      <c r="D156" s="82" t="s">
        <v>108</v>
      </c>
      <c r="E156" s="98">
        <f t="shared" ref="E156:J156" si="64">SUM(E157:E159)</f>
        <v>0</v>
      </c>
      <c r="F156" s="98">
        <f t="shared" si="64"/>
        <v>0</v>
      </c>
      <c r="G156" s="98">
        <f t="shared" si="64"/>
        <v>0</v>
      </c>
      <c r="H156" s="98">
        <f t="shared" si="64"/>
        <v>1063</v>
      </c>
      <c r="I156" s="98">
        <f t="shared" si="64"/>
        <v>0</v>
      </c>
      <c r="J156" s="98">
        <f t="shared" si="64"/>
        <v>0</v>
      </c>
    </row>
    <row r="157" spans="1:10" x14ac:dyDescent="0.2">
      <c r="A157" s="92">
        <v>3221</v>
      </c>
      <c r="B157" s="93"/>
      <c r="C157" s="94"/>
      <c r="D157" s="60" t="s">
        <v>109</v>
      </c>
      <c r="E157" s="61">
        <v>0</v>
      </c>
      <c r="F157" s="61">
        <v>0</v>
      </c>
      <c r="G157" s="61">
        <v>0</v>
      </c>
      <c r="H157" s="61">
        <v>251</v>
      </c>
      <c r="I157" s="61" t="s">
        <v>66</v>
      </c>
      <c r="J157" s="61" t="s">
        <v>66</v>
      </c>
    </row>
    <row r="158" spans="1:10" x14ac:dyDescent="0.2">
      <c r="A158" s="92">
        <v>3224</v>
      </c>
      <c r="B158" s="93"/>
      <c r="C158" s="94"/>
      <c r="D158" s="60" t="s">
        <v>112</v>
      </c>
      <c r="E158" s="61">
        <v>0</v>
      </c>
      <c r="F158" s="61">
        <v>0</v>
      </c>
      <c r="G158" s="61">
        <v>0</v>
      </c>
      <c r="H158" s="61">
        <v>259</v>
      </c>
      <c r="I158" s="61" t="s">
        <v>66</v>
      </c>
      <c r="J158" s="61" t="s">
        <v>66</v>
      </c>
    </row>
    <row r="159" spans="1:10" x14ac:dyDescent="0.2">
      <c r="A159" s="92">
        <v>3225</v>
      </c>
      <c r="B159" s="93"/>
      <c r="C159" s="94"/>
      <c r="D159" s="60" t="s">
        <v>113</v>
      </c>
      <c r="E159" s="61">
        <v>0</v>
      </c>
      <c r="F159" s="61">
        <v>0</v>
      </c>
      <c r="G159" s="61">
        <v>0</v>
      </c>
      <c r="H159" s="61">
        <v>553</v>
      </c>
      <c r="I159" s="61" t="s">
        <v>66</v>
      </c>
      <c r="J159" s="61" t="s">
        <v>66</v>
      </c>
    </row>
    <row r="160" spans="1:10" x14ac:dyDescent="0.2">
      <c r="A160" s="95">
        <v>323</v>
      </c>
      <c r="B160" s="96"/>
      <c r="C160" s="97"/>
      <c r="D160" s="82" t="s">
        <v>115</v>
      </c>
      <c r="E160" s="98">
        <f>E161+E162+E163+E164+E165</f>
        <v>0</v>
      </c>
      <c r="F160" s="98">
        <f t="shared" ref="F160:J160" si="65">F161+F162+F163+F164+F165</f>
        <v>0</v>
      </c>
      <c r="G160" s="98">
        <f t="shared" si="65"/>
        <v>0</v>
      </c>
      <c r="H160" s="98">
        <f t="shared" si="65"/>
        <v>2137</v>
      </c>
      <c r="I160" s="98">
        <f>I161+I162+I163+I164+I165</f>
        <v>0</v>
      </c>
      <c r="J160" s="98">
        <f t="shared" si="65"/>
        <v>0</v>
      </c>
    </row>
    <row r="161" spans="1:10" x14ac:dyDescent="0.2">
      <c r="A161" s="92">
        <v>3231</v>
      </c>
      <c r="B161" s="93"/>
      <c r="C161" s="94"/>
      <c r="D161" s="60" t="s">
        <v>116</v>
      </c>
      <c r="E161" s="61">
        <v>0</v>
      </c>
      <c r="F161" s="61">
        <v>0</v>
      </c>
      <c r="G161" s="61">
        <v>0</v>
      </c>
      <c r="H161" s="61">
        <v>0</v>
      </c>
      <c r="I161" s="61">
        <v>0</v>
      </c>
      <c r="J161" s="61">
        <v>0</v>
      </c>
    </row>
    <row r="162" spans="1:10" x14ac:dyDescent="0.2">
      <c r="A162" s="92">
        <v>3232</v>
      </c>
      <c r="B162" s="93"/>
      <c r="C162" s="94"/>
      <c r="D162" s="60" t="s">
        <v>117</v>
      </c>
      <c r="E162" s="61">
        <v>0</v>
      </c>
      <c r="F162" s="61">
        <v>0</v>
      </c>
      <c r="G162" s="61">
        <v>0</v>
      </c>
      <c r="H162" s="61">
        <v>771</v>
      </c>
      <c r="I162" s="61">
        <v>0</v>
      </c>
      <c r="J162" s="61">
        <v>0</v>
      </c>
    </row>
    <row r="163" spans="1:10" x14ac:dyDescent="0.2">
      <c r="A163" s="92">
        <v>3236</v>
      </c>
      <c r="B163" s="93"/>
      <c r="C163" s="94"/>
      <c r="D163" s="60" t="s">
        <v>120</v>
      </c>
      <c r="E163" s="61">
        <v>0</v>
      </c>
      <c r="F163" s="61">
        <v>0</v>
      </c>
      <c r="G163" s="61">
        <v>0</v>
      </c>
      <c r="H163" s="61">
        <v>0</v>
      </c>
      <c r="I163" s="61">
        <v>0</v>
      </c>
      <c r="J163" s="61">
        <v>0</v>
      </c>
    </row>
    <row r="164" spans="1:10" x14ac:dyDescent="0.2">
      <c r="A164" s="92">
        <v>3237</v>
      </c>
      <c r="B164" s="93"/>
      <c r="C164" s="94"/>
      <c r="D164" s="60" t="s">
        <v>217</v>
      </c>
      <c r="E164" s="61">
        <v>0</v>
      </c>
      <c r="F164" s="61">
        <v>0</v>
      </c>
      <c r="G164" s="61">
        <v>0</v>
      </c>
      <c r="H164" s="61">
        <v>1366</v>
      </c>
      <c r="I164" s="61">
        <v>0</v>
      </c>
      <c r="J164" s="61">
        <v>0</v>
      </c>
    </row>
    <row r="165" spans="1:10" x14ac:dyDescent="0.2">
      <c r="A165" s="92">
        <v>3239</v>
      </c>
      <c r="B165" s="93"/>
      <c r="C165" s="94"/>
      <c r="D165" s="60" t="s">
        <v>123</v>
      </c>
      <c r="E165" s="61">
        <v>0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</row>
    <row r="166" spans="1:10" x14ac:dyDescent="0.2">
      <c r="A166" s="95">
        <v>329</v>
      </c>
      <c r="B166" s="96"/>
      <c r="C166" s="97"/>
      <c r="D166" s="82" t="s">
        <v>124</v>
      </c>
      <c r="E166" s="98">
        <f t="shared" ref="E166:J166" si="66">SUM(E167:E167)</f>
        <v>0</v>
      </c>
      <c r="F166" s="98">
        <f t="shared" si="66"/>
        <v>0</v>
      </c>
      <c r="G166" s="98">
        <f t="shared" si="66"/>
        <v>0</v>
      </c>
      <c r="H166" s="98">
        <f t="shared" si="66"/>
        <v>0</v>
      </c>
      <c r="I166" s="98">
        <f t="shared" si="66"/>
        <v>0</v>
      </c>
      <c r="J166" s="98">
        <f t="shared" si="66"/>
        <v>0</v>
      </c>
    </row>
    <row r="167" spans="1:10" x14ac:dyDescent="0.2">
      <c r="A167" s="92">
        <v>3299</v>
      </c>
      <c r="B167" s="93"/>
      <c r="C167" s="94"/>
      <c r="D167" s="60" t="s">
        <v>128</v>
      </c>
      <c r="E167" s="61">
        <v>0</v>
      </c>
      <c r="F167" s="61">
        <v>0</v>
      </c>
      <c r="G167" s="61">
        <v>0</v>
      </c>
      <c r="H167" s="61">
        <v>0</v>
      </c>
      <c r="I167" s="61" t="s">
        <v>66</v>
      </c>
      <c r="J167" s="61" t="s">
        <v>66</v>
      </c>
    </row>
    <row r="168" spans="1:10" x14ac:dyDescent="0.2">
      <c r="A168" s="99">
        <v>34</v>
      </c>
      <c r="B168" s="100"/>
      <c r="C168" s="101"/>
      <c r="D168" s="102" t="s">
        <v>129</v>
      </c>
      <c r="E168" s="103">
        <f>SUM(E169)</f>
        <v>0.49</v>
      </c>
      <c r="F168" s="103">
        <f t="shared" ref="F168:H168" si="67">SUM(F169)</f>
        <v>0</v>
      </c>
      <c r="G168" s="103">
        <f t="shared" si="67"/>
        <v>0</v>
      </c>
      <c r="H168" s="103">
        <f t="shared" si="67"/>
        <v>0</v>
      </c>
      <c r="I168" s="103">
        <v>0</v>
      </c>
      <c r="J168" s="103">
        <v>0</v>
      </c>
    </row>
    <row r="169" spans="1:10" x14ac:dyDescent="0.2">
      <c r="A169" s="95">
        <v>343</v>
      </c>
      <c r="B169" s="96"/>
      <c r="C169" s="97"/>
      <c r="D169" s="82" t="s">
        <v>130</v>
      </c>
      <c r="E169" s="98">
        <f t="shared" ref="E169:J169" si="68">SUM(E170:E170)</f>
        <v>0.49</v>
      </c>
      <c r="F169" s="98">
        <f t="shared" si="68"/>
        <v>0</v>
      </c>
      <c r="G169" s="98">
        <f t="shared" si="68"/>
        <v>0</v>
      </c>
      <c r="H169" s="98">
        <f t="shared" si="68"/>
        <v>0</v>
      </c>
      <c r="I169" s="98">
        <f t="shared" si="68"/>
        <v>0</v>
      </c>
      <c r="J169" s="98">
        <f t="shared" si="68"/>
        <v>0</v>
      </c>
    </row>
    <row r="170" spans="1:10" x14ac:dyDescent="0.2">
      <c r="A170" s="92">
        <v>3431</v>
      </c>
      <c r="B170" s="93"/>
      <c r="C170" s="94"/>
      <c r="D170" s="60" t="s">
        <v>131</v>
      </c>
      <c r="E170" s="61">
        <v>0.49</v>
      </c>
      <c r="F170" s="61">
        <v>0</v>
      </c>
      <c r="G170" s="61">
        <v>0</v>
      </c>
      <c r="H170" s="61">
        <v>0</v>
      </c>
      <c r="I170" s="61" t="s">
        <v>66</v>
      </c>
      <c r="J170" s="61" t="s">
        <v>66</v>
      </c>
    </row>
    <row r="171" spans="1:10" ht="25.5" x14ac:dyDescent="0.2">
      <c r="A171" s="99">
        <v>37</v>
      </c>
      <c r="B171" s="100"/>
      <c r="C171" s="101"/>
      <c r="D171" s="102" t="s">
        <v>133</v>
      </c>
      <c r="E171" s="103">
        <f>SUM(E172)</f>
        <v>0</v>
      </c>
      <c r="F171" s="103">
        <f t="shared" ref="F171:J171" si="69">SUM(F172)</f>
        <v>0</v>
      </c>
      <c r="G171" s="103">
        <f t="shared" si="69"/>
        <v>0</v>
      </c>
      <c r="H171" s="103">
        <f t="shared" si="69"/>
        <v>0</v>
      </c>
      <c r="I171" s="103">
        <f t="shared" si="69"/>
        <v>0</v>
      </c>
      <c r="J171" s="103">
        <f t="shared" si="69"/>
        <v>0</v>
      </c>
    </row>
    <row r="172" spans="1:10" ht="25.5" x14ac:dyDescent="0.2">
      <c r="A172" s="95">
        <v>372</v>
      </c>
      <c r="B172" s="96"/>
      <c r="C172" s="97"/>
      <c r="D172" s="82" t="s">
        <v>134</v>
      </c>
      <c r="E172" s="98">
        <f>E173</f>
        <v>0</v>
      </c>
      <c r="F172" s="98">
        <f t="shared" ref="F172:J172" si="70">F173</f>
        <v>0</v>
      </c>
      <c r="G172" s="98">
        <f t="shared" si="70"/>
        <v>0</v>
      </c>
      <c r="H172" s="98">
        <f t="shared" si="70"/>
        <v>0</v>
      </c>
      <c r="I172" s="98">
        <f t="shared" si="70"/>
        <v>0</v>
      </c>
      <c r="J172" s="98">
        <f t="shared" si="70"/>
        <v>0</v>
      </c>
    </row>
    <row r="173" spans="1:10" x14ac:dyDescent="0.2">
      <c r="A173" s="92">
        <v>3722</v>
      </c>
      <c r="B173" s="93"/>
      <c r="C173" s="94"/>
      <c r="D173" s="60" t="s">
        <v>136</v>
      </c>
      <c r="E173" s="61">
        <v>0</v>
      </c>
      <c r="F173" s="61">
        <v>0</v>
      </c>
      <c r="G173" s="61">
        <v>0</v>
      </c>
      <c r="H173" s="61">
        <v>0</v>
      </c>
      <c r="I173" s="61">
        <v>0</v>
      </c>
      <c r="J173" s="61">
        <v>0</v>
      </c>
    </row>
    <row r="174" spans="1:10" ht="17.25" customHeight="1" x14ac:dyDescent="0.2">
      <c r="A174" s="89">
        <v>4</v>
      </c>
      <c r="B174" s="90"/>
      <c r="C174" s="85"/>
      <c r="D174" s="85" t="s">
        <v>28</v>
      </c>
      <c r="E174" s="54">
        <f>SUM(E175)</f>
        <v>0</v>
      </c>
      <c r="F174" s="54">
        <f t="shared" ref="F174:J174" si="71">SUM(F175)</f>
        <v>0</v>
      </c>
      <c r="G174" s="54">
        <f t="shared" si="71"/>
        <v>0</v>
      </c>
      <c r="H174" s="54">
        <f t="shared" si="71"/>
        <v>0</v>
      </c>
      <c r="I174" s="54">
        <f t="shared" si="71"/>
        <v>0</v>
      </c>
      <c r="J174" s="54">
        <f t="shared" si="71"/>
        <v>0</v>
      </c>
    </row>
    <row r="175" spans="1:10" ht="16.5" customHeight="1" x14ac:dyDescent="0.2">
      <c r="A175" s="99">
        <v>42</v>
      </c>
      <c r="B175" s="100"/>
      <c r="C175" s="101"/>
      <c r="D175" s="102" t="s">
        <v>28</v>
      </c>
      <c r="E175" s="103">
        <f>SUM(E176+E180)</f>
        <v>0</v>
      </c>
      <c r="F175" s="103">
        <f>SUM(F176+F180)</f>
        <v>0</v>
      </c>
      <c r="G175" s="103">
        <f>SUM(G176+G180)</f>
        <v>0</v>
      </c>
      <c r="H175" s="103">
        <f>SUM(H176+H180)</f>
        <v>0</v>
      </c>
      <c r="I175" s="103">
        <v>0</v>
      </c>
      <c r="J175" s="103">
        <v>0</v>
      </c>
    </row>
    <row r="176" spans="1:10" x14ac:dyDescent="0.2">
      <c r="A176" s="95">
        <v>422</v>
      </c>
      <c r="B176" s="96"/>
      <c r="C176" s="97"/>
      <c r="D176" s="82" t="s">
        <v>137</v>
      </c>
      <c r="E176" s="98">
        <f t="shared" ref="E176:J176" si="72">SUM(E177:E179)</f>
        <v>0</v>
      </c>
      <c r="F176" s="98">
        <f t="shared" si="72"/>
        <v>0</v>
      </c>
      <c r="G176" s="98">
        <f t="shared" si="72"/>
        <v>0</v>
      </c>
      <c r="H176" s="98">
        <f t="shared" si="72"/>
        <v>0</v>
      </c>
      <c r="I176" s="98">
        <f t="shared" si="72"/>
        <v>0</v>
      </c>
      <c r="J176" s="98">
        <f t="shared" si="72"/>
        <v>0</v>
      </c>
    </row>
    <row r="177" spans="1:10" x14ac:dyDescent="0.2">
      <c r="A177" s="92">
        <v>4221</v>
      </c>
      <c r="B177" s="93"/>
      <c r="C177" s="94"/>
      <c r="D177" s="60" t="s">
        <v>139</v>
      </c>
      <c r="E177" s="61">
        <v>0</v>
      </c>
      <c r="F177" s="61">
        <v>0</v>
      </c>
      <c r="G177" s="61">
        <v>0</v>
      </c>
      <c r="H177" s="61">
        <v>0</v>
      </c>
      <c r="I177" s="61" t="s">
        <v>66</v>
      </c>
      <c r="J177" s="61" t="s">
        <v>66</v>
      </c>
    </row>
    <row r="178" spans="1:10" x14ac:dyDescent="0.2">
      <c r="A178" s="92">
        <v>4226</v>
      </c>
      <c r="B178" s="93"/>
      <c r="C178" s="94"/>
      <c r="D178" s="60" t="s">
        <v>140</v>
      </c>
      <c r="E178" s="61">
        <v>0</v>
      </c>
      <c r="F178" s="61">
        <v>0</v>
      </c>
      <c r="G178" s="61">
        <v>0</v>
      </c>
      <c r="H178" s="61">
        <v>0</v>
      </c>
      <c r="I178" s="61" t="s">
        <v>66</v>
      </c>
      <c r="J178" s="61" t="s">
        <v>66</v>
      </c>
    </row>
    <row r="179" spans="1:10" x14ac:dyDescent="0.2">
      <c r="A179" s="92">
        <v>4227</v>
      </c>
      <c r="B179" s="93"/>
      <c r="C179" s="94"/>
      <c r="D179" s="60" t="s">
        <v>141</v>
      </c>
      <c r="E179" s="61">
        <v>0</v>
      </c>
      <c r="F179" s="61">
        <v>0</v>
      </c>
      <c r="G179" s="61">
        <v>0</v>
      </c>
      <c r="H179" s="61">
        <v>0</v>
      </c>
      <c r="I179" s="61" t="s">
        <v>66</v>
      </c>
      <c r="J179" s="61" t="s">
        <v>66</v>
      </c>
    </row>
    <row r="180" spans="1:10" ht="20.25" customHeight="1" x14ac:dyDescent="0.2">
      <c r="A180" s="95">
        <v>424</v>
      </c>
      <c r="B180" s="96"/>
      <c r="C180" s="97"/>
      <c r="D180" s="82" t="s">
        <v>142</v>
      </c>
      <c r="E180" s="98">
        <f>SUM(E181)</f>
        <v>0</v>
      </c>
      <c r="F180" s="98">
        <f t="shared" ref="F180:J180" si="73">SUM(F181)</f>
        <v>0</v>
      </c>
      <c r="G180" s="98">
        <f t="shared" si="73"/>
        <v>0</v>
      </c>
      <c r="H180" s="98">
        <f t="shared" si="73"/>
        <v>0</v>
      </c>
      <c r="I180" s="98">
        <f t="shared" si="73"/>
        <v>0</v>
      </c>
      <c r="J180" s="98">
        <f t="shared" si="73"/>
        <v>0</v>
      </c>
    </row>
    <row r="181" spans="1:10" x14ac:dyDescent="0.2">
      <c r="A181" s="92">
        <v>4241</v>
      </c>
      <c r="B181" s="93"/>
      <c r="C181" s="94"/>
      <c r="D181" s="60" t="s">
        <v>143</v>
      </c>
      <c r="E181" s="61">
        <v>0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</row>
    <row r="182" spans="1:10" ht="25.5" customHeight="1" x14ac:dyDescent="0.2">
      <c r="A182" s="186" t="s">
        <v>178</v>
      </c>
      <c r="B182" s="187"/>
      <c r="C182" s="188"/>
      <c r="D182" s="85" t="s">
        <v>179</v>
      </c>
      <c r="E182" s="86"/>
      <c r="F182" s="86"/>
      <c r="G182" s="86"/>
      <c r="H182" s="86"/>
      <c r="I182" s="86"/>
      <c r="J182" s="86"/>
    </row>
    <row r="183" spans="1:10" x14ac:dyDescent="0.2">
      <c r="A183" s="189" t="s">
        <v>182</v>
      </c>
      <c r="B183" s="190"/>
      <c r="C183" s="191"/>
      <c r="D183" s="87" t="s">
        <v>183</v>
      </c>
      <c r="E183" s="88"/>
      <c r="F183" s="88"/>
      <c r="G183" s="88"/>
      <c r="H183" s="88"/>
      <c r="I183" s="88"/>
      <c r="J183" s="88"/>
    </row>
    <row r="184" spans="1:10" x14ac:dyDescent="0.2">
      <c r="A184" s="89">
        <v>3</v>
      </c>
      <c r="B184" s="90"/>
      <c r="C184" s="85"/>
      <c r="D184" s="85" t="s">
        <v>10</v>
      </c>
      <c r="E184" s="54">
        <f>E185</f>
        <v>0</v>
      </c>
      <c r="F184" s="54">
        <f t="shared" ref="F184:J184" si="74">F185</f>
        <v>0</v>
      </c>
      <c r="G184" s="54">
        <f t="shared" si="74"/>
        <v>0</v>
      </c>
      <c r="H184" s="54">
        <f t="shared" si="74"/>
        <v>376</v>
      </c>
      <c r="I184" s="54">
        <f t="shared" si="74"/>
        <v>0</v>
      </c>
      <c r="J184" s="54">
        <f t="shared" si="74"/>
        <v>0</v>
      </c>
    </row>
    <row r="185" spans="1:10" x14ac:dyDescent="0.2">
      <c r="A185" s="99">
        <v>32</v>
      </c>
      <c r="B185" s="100"/>
      <c r="C185" s="101"/>
      <c r="D185" s="102" t="s">
        <v>20</v>
      </c>
      <c r="E185" s="103">
        <f>SUM(E186+E189+E194+E198+E199)</f>
        <v>0</v>
      </c>
      <c r="F185" s="103">
        <f>SUM(F186+F189+F194+F198+F199)</f>
        <v>0</v>
      </c>
      <c r="G185" s="103">
        <f>SUM(G186+G189+G194+G198+G199)</f>
        <v>0</v>
      </c>
      <c r="H185" s="103">
        <f>SUM(H186+H189+H194+H198+H199)</f>
        <v>376</v>
      </c>
      <c r="I185" s="103">
        <v>0</v>
      </c>
      <c r="J185" s="103">
        <v>0</v>
      </c>
    </row>
    <row r="186" spans="1:10" x14ac:dyDescent="0.2">
      <c r="A186" s="95">
        <v>321</v>
      </c>
      <c r="B186" s="96"/>
      <c r="C186" s="97"/>
      <c r="D186" s="82" t="s">
        <v>103</v>
      </c>
      <c r="E186" s="98">
        <f t="shared" ref="E186:J186" si="75">SUM(E187:E188)</f>
        <v>0</v>
      </c>
      <c r="F186" s="98">
        <f t="shared" si="75"/>
        <v>0</v>
      </c>
      <c r="G186" s="98">
        <f t="shared" si="75"/>
        <v>0</v>
      </c>
      <c r="H186" s="98">
        <f t="shared" si="75"/>
        <v>0</v>
      </c>
      <c r="I186" s="98">
        <f t="shared" si="75"/>
        <v>0</v>
      </c>
      <c r="J186" s="98">
        <f t="shared" si="75"/>
        <v>0</v>
      </c>
    </row>
    <row r="187" spans="1:10" x14ac:dyDescent="0.2">
      <c r="A187" s="92">
        <v>3211</v>
      </c>
      <c r="B187" s="93"/>
      <c r="C187" s="94"/>
      <c r="D187" s="60" t="s">
        <v>104</v>
      </c>
      <c r="E187" s="61">
        <v>0</v>
      </c>
      <c r="F187" s="61">
        <v>0</v>
      </c>
      <c r="G187" s="61">
        <v>0</v>
      </c>
      <c r="H187" s="61">
        <v>0</v>
      </c>
      <c r="I187" s="61">
        <v>0</v>
      </c>
      <c r="J187" s="61">
        <v>0</v>
      </c>
    </row>
    <row r="188" spans="1:10" x14ac:dyDescent="0.2">
      <c r="A188" s="92">
        <v>3213</v>
      </c>
      <c r="B188" s="93"/>
      <c r="C188" s="94"/>
      <c r="D188" s="60" t="s">
        <v>106</v>
      </c>
      <c r="E188" s="61">
        <v>0</v>
      </c>
      <c r="F188" s="61">
        <v>0</v>
      </c>
      <c r="G188" s="61">
        <v>0</v>
      </c>
      <c r="H188" s="61">
        <v>0</v>
      </c>
      <c r="I188" s="61">
        <v>0</v>
      </c>
      <c r="J188" s="61">
        <v>0</v>
      </c>
    </row>
    <row r="189" spans="1:10" x14ac:dyDescent="0.2">
      <c r="A189" s="95">
        <v>322</v>
      </c>
      <c r="B189" s="96"/>
      <c r="C189" s="97"/>
      <c r="D189" s="82" t="s">
        <v>108</v>
      </c>
      <c r="E189" s="98">
        <f t="shared" ref="E189:J189" si="76">SUM(E190:E193)</f>
        <v>0</v>
      </c>
      <c r="F189" s="98">
        <f t="shared" si="76"/>
        <v>0</v>
      </c>
      <c r="G189" s="98">
        <f t="shared" si="76"/>
        <v>0</v>
      </c>
      <c r="H189" s="98">
        <f t="shared" si="76"/>
        <v>0</v>
      </c>
      <c r="I189" s="98">
        <f t="shared" si="76"/>
        <v>0</v>
      </c>
      <c r="J189" s="98">
        <f t="shared" si="76"/>
        <v>0</v>
      </c>
    </row>
    <row r="190" spans="1:10" x14ac:dyDescent="0.2">
      <c r="A190" s="92">
        <v>3221</v>
      </c>
      <c r="B190" s="93"/>
      <c r="C190" s="94"/>
      <c r="D190" s="60" t="s">
        <v>109</v>
      </c>
      <c r="E190" s="61">
        <v>0</v>
      </c>
      <c r="F190" s="61">
        <v>0</v>
      </c>
      <c r="G190" s="61">
        <v>0</v>
      </c>
      <c r="H190" s="61">
        <v>0</v>
      </c>
      <c r="I190" s="61">
        <v>0</v>
      </c>
      <c r="J190" s="61">
        <v>0</v>
      </c>
    </row>
    <row r="191" spans="1:10" x14ac:dyDescent="0.2">
      <c r="A191" s="92">
        <v>3222</v>
      </c>
      <c r="B191" s="93"/>
      <c r="C191" s="94"/>
      <c r="D191" s="60" t="s">
        <v>110</v>
      </c>
      <c r="E191" s="61">
        <v>0</v>
      </c>
      <c r="F191" s="61">
        <v>0</v>
      </c>
      <c r="G191" s="61">
        <v>0</v>
      </c>
      <c r="H191" s="61">
        <v>0</v>
      </c>
      <c r="I191" s="61">
        <v>0</v>
      </c>
      <c r="J191" s="61">
        <v>0</v>
      </c>
    </row>
    <row r="192" spans="1:10" x14ac:dyDescent="0.2">
      <c r="A192" s="92">
        <v>3224</v>
      </c>
      <c r="B192" s="93"/>
      <c r="C192" s="94"/>
      <c r="D192" s="60" t="s">
        <v>112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61">
        <v>0</v>
      </c>
    </row>
    <row r="193" spans="1:10" x14ac:dyDescent="0.2">
      <c r="A193" s="92">
        <v>3225</v>
      </c>
      <c r="B193" s="93"/>
      <c r="C193" s="94"/>
      <c r="D193" s="60" t="s">
        <v>113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61">
        <v>0</v>
      </c>
    </row>
    <row r="194" spans="1:10" x14ac:dyDescent="0.2">
      <c r="A194" s="95">
        <v>323</v>
      </c>
      <c r="B194" s="96"/>
      <c r="C194" s="97"/>
      <c r="D194" s="82" t="s">
        <v>115</v>
      </c>
      <c r="E194" s="98">
        <f t="shared" ref="E194:J194" si="77">SUM(E195:E197)</f>
        <v>0</v>
      </c>
      <c r="F194" s="98">
        <f t="shared" si="77"/>
        <v>0</v>
      </c>
      <c r="G194" s="98">
        <f t="shared" si="77"/>
        <v>0</v>
      </c>
      <c r="H194" s="98">
        <f t="shared" si="77"/>
        <v>0</v>
      </c>
      <c r="I194" s="98">
        <f t="shared" si="77"/>
        <v>0</v>
      </c>
      <c r="J194" s="98">
        <f t="shared" si="77"/>
        <v>0</v>
      </c>
    </row>
    <row r="195" spans="1:10" x14ac:dyDescent="0.2">
      <c r="A195" s="92">
        <v>3232</v>
      </c>
      <c r="B195" s="93"/>
      <c r="C195" s="94"/>
      <c r="D195" s="60" t="s">
        <v>117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61">
        <v>0</v>
      </c>
    </row>
    <row r="196" spans="1:10" x14ac:dyDescent="0.2">
      <c r="A196" s="92">
        <v>3236</v>
      </c>
      <c r="B196" s="93"/>
      <c r="C196" s="94"/>
      <c r="D196" s="60" t="s">
        <v>120</v>
      </c>
      <c r="E196" s="61">
        <v>0</v>
      </c>
      <c r="F196" s="61">
        <v>0</v>
      </c>
      <c r="G196" s="61">
        <v>0</v>
      </c>
      <c r="H196" s="61">
        <v>0</v>
      </c>
      <c r="I196" s="61" t="s">
        <v>66</v>
      </c>
      <c r="J196" s="61" t="s">
        <v>66</v>
      </c>
    </row>
    <row r="197" spans="1:10" x14ac:dyDescent="0.2">
      <c r="A197" s="92">
        <v>3239</v>
      </c>
      <c r="B197" s="93"/>
      <c r="C197" s="94"/>
      <c r="D197" s="60" t="s">
        <v>123</v>
      </c>
      <c r="E197" s="61">
        <v>0</v>
      </c>
      <c r="F197" s="61">
        <v>0</v>
      </c>
      <c r="G197" s="61">
        <v>0</v>
      </c>
      <c r="H197" s="61">
        <v>0</v>
      </c>
      <c r="I197" s="61" t="s">
        <v>66</v>
      </c>
      <c r="J197" s="61" t="s">
        <v>66</v>
      </c>
    </row>
    <row r="198" spans="1:10" x14ac:dyDescent="0.2">
      <c r="A198" s="95">
        <v>324</v>
      </c>
      <c r="B198" s="96"/>
      <c r="C198" s="97"/>
      <c r="D198" s="82" t="s">
        <v>184</v>
      </c>
      <c r="E198" s="98"/>
      <c r="F198" s="98"/>
      <c r="G198" s="98"/>
      <c r="H198" s="98"/>
      <c r="I198" s="98"/>
      <c r="J198" s="98"/>
    </row>
    <row r="199" spans="1:10" x14ac:dyDescent="0.2">
      <c r="A199" s="95">
        <v>329</v>
      </c>
      <c r="B199" s="96"/>
      <c r="C199" s="97"/>
      <c r="D199" s="82" t="s">
        <v>124</v>
      </c>
      <c r="E199" s="98">
        <f t="shared" ref="E199:J199" si="78">SUM(E200:E201)</f>
        <v>0</v>
      </c>
      <c r="F199" s="98">
        <f t="shared" si="78"/>
        <v>0</v>
      </c>
      <c r="G199" s="98">
        <f t="shared" si="78"/>
        <v>0</v>
      </c>
      <c r="H199" s="98">
        <f t="shared" si="78"/>
        <v>376</v>
      </c>
      <c r="I199" s="98">
        <f t="shared" si="78"/>
        <v>0</v>
      </c>
      <c r="J199" s="98">
        <f t="shared" si="78"/>
        <v>0</v>
      </c>
    </row>
    <row r="200" spans="1:10" ht="30" customHeight="1" x14ac:dyDescent="0.2">
      <c r="A200" s="92">
        <v>3292</v>
      </c>
      <c r="B200" s="93"/>
      <c r="C200" s="94"/>
      <c r="D200" s="60" t="s">
        <v>218</v>
      </c>
      <c r="E200" s="61">
        <v>0</v>
      </c>
      <c r="F200" s="61">
        <v>0</v>
      </c>
      <c r="G200" s="61">
        <v>0</v>
      </c>
      <c r="H200" s="61">
        <v>376</v>
      </c>
      <c r="I200" s="61" t="s">
        <v>66</v>
      </c>
      <c r="J200" s="61" t="s">
        <v>66</v>
      </c>
    </row>
    <row r="201" spans="1:10" x14ac:dyDescent="0.2">
      <c r="A201" s="92">
        <v>3299</v>
      </c>
      <c r="B201" s="93"/>
      <c r="C201" s="94"/>
      <c r="D201" s="60" t="s">
        <v>128</v>
      </c>
      <c r="E201" s="61">
        <v>0</v>
      </c>
      <c r="F201" s="61">
        <v>0</v>
      </c>
      <c r="G201" s="61">
        <v>0</v>
      </c>
      <c r="H201" s="61">
        <v>0</v>
      </c>
      <c r="I201" s="61" t="s">
        <v>66</v>
      </c>
      <c r="J201" s="61" t="s">
        <v>66</v>
      </c>
    </row>
    <row r="202" spans="1:10" ht="17.25" customHeight="1" x14ac:dyDescent="0.2">
      <c r="A202" s="89">
        <v>4</v>
      </c>
      <c r="B202" s="90"/>
      <c r="C202" s="85"/>
      <c r="D202" s="85" t="s">
        <v>28</v>
      </c>
      <c r="E202" s="54">
        <f t="shared" ref="E202:J203" si="79">SUM(E203)</f>
        <v>0</v>
      </c>
      <c r="F202" s="54">
        <f t="shared" si="79"/>
        <v>0</v>
      </c>
      <c r="G202" s="54">
        <f t="shared" si="79"/>
        <v>0</v>
      </c>
      <c r="H202" s="54">
        <f t="shared" si="79"/>
        <v>0</v>
      </c>
      <c r="I202" s="54">
        <f t="shared" si="79"/>
        <v>0</v>
      </c>
      <c r="J202" s="54">
        <f t="shared" si="79"/>
        <v>0</v>
      </c>
    </row>
    <row r="203" spans="1:10" ht="16.5" customHeight="1" x14ac:dyDescent="0.2">
      <c r="A203" s="99">
        <v>42</v>
      </c>
      <c r="B203" s="100"/>
      <c r="C203" s="101"/>
      <c r="D203" s="102" t="s">
        <v>28</v>
      </c>
      <c r="E203" s="103">
        <f t="shared" si="79"/>
        <v>0</v>
      </c>
      <c r="F203" s="103">
        <f t="shared" si="79"/>
        <v>0</v>
      </c>
      <c r="G203" s="103">
        <f t="shared" si="79"/>
        <v>0</v>
      </c>
      <c r="H203" s="103">
        <f t="shared" si="79"/>
        <v>0</v>
      </c>
      <c r="I203" s="103">
        <v>0</v>
      </c>
      <c r="J203" s="103">
        <v>0</v>
      </c>
    </row>
    <row r="204" spans="1:10" x14ac:dyDescent="0.2">
      <c r="A204" s="95">
        <v>422</v>
      </c>
      <c r="B204" s="96"/>
      <c r="C204" s="97"/>
      <c r="D204" s="82" t="s">
        <v>137</v>
      </c>
      <c r="E204" s="98">
        <f t="shared" ref="E204:J204" si="80">SUM(E205:E205)</f>
        <v>0</v>
      </c>
      <c r="F204" s="98">
        <f t="shared" si="80"/>
        <v>0</v>
      </c>
      <c r="G204" s="98">
        <f t="shared" si="80"/>
        <v>0</v>
      </c>
      <c r="H204" s="98">
        <f t="shared" si="80"/>
        <v>0</v>
      </c>
      <c r="I204" s="98">
        <f t="shared" si="80"/>
        <v>0</v>
      </c>
      <c r="J204" s="98">
        <f t="shared" si="80"/>
        <v>0</v>
      </c>
    </row>
    <row r="205" spans="1:10" x14ac:dyDescent="0.2">
      <c r="A205" s="92">
        <v>4227</v>
      </c>
      <c r="B205" s="93"/>
      <c r="C205" s="94"/>
      <c r="D205" s="60" t="s">
        <v>141</v>
      </c>
      <c r="E205" s="61">
        <v>0</v>
      </c>
      <c r="F205" s="61">
        <v>0</v>
      </c>
      <c r="G205" s="61">
        <v>0</v>
      </c>
      <c r="H205" s="61">
        <v>0</v>
      </c>
      <c r="I205" s="61" t="s">
        <v>66</v>
      </c>
      <c r="J205" s="61" t="s">
        <v>66</v>
      </c>
    </row>
    <row r="206" spans="1:10" ht="25.5" customHeight="1" x14ac:dyDescent="0.2">
      <c r="A206" s="186" t="s">
        <v>178</v>
      </c>
      <c r="B206" s="187"/>
      <c r="C206" s="188"/>
      <c r="D206" s="85" t="s">
        <v>185</v>
      </c>
      <c r="E206" s="86"/>
      <c r="F206" s="86"/>
      <c r="G206" s="86"/>
      <c r="H206" s="86"/>
      <c r="I206" s="86"/>
      <c r="J206" s="86"/>
    </row>
    <row r="207" spans="1:10" x14ac:dyDescent="0.2">
      <c r="A207" s="189" t="s">
        <v>176</v>
      </c>
      <c r="B207" s="190"/>
      <c r="C207" s="191"/>
      <c r="D207" s="87" t="s">
        <v>186</v>
      </c>
      <c r="E207" s="88"/>
      <c r="F207" s="88"/>
      <c r="G207" s="88"/>
      <c r="H207" s="88"/>
      <c r="I207" s="88"/>
      <c r="J207" s="88"/>
    </row>
    <row r="208" spans="1:10" x14ac:dyDescent="0.2">
      <c r="A208" s="89">
        <v>3</v>
      </c>
      <c r="B208" s="90"/>
      <c r="C208" s="85"/>
      <c r="D208" s="85" t="s">
        <v>10</v>
      </c>
      <c r="E208" s="54">
        <f t="shared" ref="E208:J208" si="81">SUM(E209+E219+E234+E237)</f>
        <v>0</v>
      </c>
      <c r="F208" s="54">
        <f t="shared" si="81"/>
        <v>0</v>
      </c>
      <c r="G208" s="54">
        <f t="shared" si="81"/>
        <v>0</v>
      </c>
      <c r="H208" s="54">
        <f t="shared" si="81"/>
        <v>526546</v>
      </c>
      <c r="I208" s="54">
        <f t="shared" si="81"/>
        <v>0</v>
      </c>
      <c r="J208" s="54">
        <f t="shared" si="81"/>
        <v>0</v>
      </c>
    </row>
    <row r="209" spans="1:10" x14ac:dyDescent="0.2">
      <c r="A209" s="99">
        <v>31</v>
      </c>
      <c r="B209" s="100"/>
      <c r="C209" s="101"/>
      <c r="D209" s="102" t="s">
        <v>11</v>
      </c>
      <c r="E209" s="103">
        <f>SUM(E210+E214+E216)</f>
        <v>0</v>
      </c>
      <c r="F209" s="103">
        <f t="shared" ref="F209:G209" si="82">SUM(F210+F214+F216)</f>
        <v>0</v>
      </c>
      <c r="G209" s="103">
        <f t="shared" si="82"/>
        <v>0</v>
      </c>
      <c r="H209" s="103">
        <f t="shared" ref="H209" si="83">SUM(H210+H214+H216)</f>
        <v>482461</v>
      </c>
      <c r="I209" s="103">
        <v>0</v>
      </c>
      <c r="J209" s="103">
        <v>0</v>
      </c>
    </row>
    <row r="210" spans="1:10" x14ac:dyDescent="0.2">
      <c r="A210" s="95">
        <v>311</v>
      </c>
      <c r="B210" s="96"/>
      <c r="C210" s="97"/>
      <c r="D210" s="82" t="s">
        <v>94</v>
      </c>
      <c r="E210" s="98">
        <f>SUM(E211:E213)</f>
        <v>0</v>
      </c>
      <c r="F210" s="98">
        <f>SUM(F211:F213)</f>
        <v>0</v>
      </c>
      <c r="G210" s="98">
        <f>SUM(G211:G213)</f>
        <v>0</v>
      </c>
      <c r="H210" s="98">
        <f>SUM(H211:H213)</f>
        <v>407150</v>
      </c>
      <c r="I210" s="98">
        <f t="shared" ref="I210:J210" si="84">SUM(I211:I213)</f>
        <v>0</v>
      </c>
      <c r="J210" s="98">
        <f t="shared" si="84"/>
        <v>0</v>
      </c>
    </row>
    <row r="211" spans="1:10" x14ac:dyDescent="0.2">
      <c r="A211" s="92">
        <v>3111</v>
      </c>
      <c r="B211" s="93"/>
      <c r="C211" s="94"/>
      <c r="D211" s="60" t="s">
        <v>95</v>
      </c>
      <c r="E211" s="61">
        <v>0</v>
      </c>
      <c r="F211" s="61">
        <v>0</v>
      </c>
      <c r="G211" s="61">
        <v>0</v>
      </c>
      <c r="H211" s="61">
        <v>400950</v>
      </c>
      <c r="I211" s="61" t="s">
        <v>66</v>
      </c>
      <c r="J211" s="61" t="s">
        <v>66</v>
      </c>
    </row>
    <row r="212" spans="1:10" x14ac:dyDescent="0.2">
      <c r="A212" s="92">
        <v>3113</v>
      </c>
      <c r="B212" s="93"/>
      <c r="C212" s="94"/>
      <c r="D212" s="60" t="s">
        <v>96</v>
      </c>
      <c r="E212" s="61">
        <v>0</v>
      </c>
      <c r="F212" s="61">
        <v>0</v>
      </c>
      <c r="G212" s="61">
        <v>0</v>
      </c>
      <c r="H212" s="61">
        <v>4500</v>
      </c>
      <c r="I212" s="61" t="s">
        <v>66</v>
      </c>
      <c r="J212" s="61" t="s">
        <v>66</v>
      </c>
    </row>
    <row r="213" spans="1:10" x14ac:dyDescent="0.2">
      <c r="A213" s="92">
        <v>3114</v>
      </c>
      <c r="B213" s="93"/>
      <c r="C213" s="94"/>
      <c r="D213" s="60" t="s">
        <v>97</v>
      </c>
      <c r="E213" s="61">
        <v>0</v>
      </c>
      <c r="F213" s="61">
        <v>0</v>
      </c>
      <c r="G213" s="61">
        <v>0</v>
      </c>
      <c r="H213" s="61">
        <v>1700</v>
      </c>
      <c r="I213" s="61" t="s">
        <v>66</v>
      </c>
      <c r="J213" s="61" t="s">
        <v>66</v>
      </c>
    </row>
    <row r="214" spans="1:10" x14ac:dyDescent="0.2">
      <c r="A214" s="95">
        <v>312</v>
      </c>
      <c r="B214" s="96"/>
      <c r="C214" s="97"/>
      <c r="D214" s="82" t="s">
        <v>98</v>
      </c>
      <c r="E214" s="98">
        <f>SUM(E215)</f>
        <v>0</v>
      </c>
      <c r="F214" s="98">
        <f t="shared" ref="F214:J214" si="85">SUM(F215)</f>
        <v>0</v>
      </c>
      <c r="G214" s="98">
        <f t="shared" si="85"/>
        <v>0</v>
      </c>
      <c r="H214" s="98">
        <f t="shared" si="85"/>
        <v>18323</v>
      </c>
      <c r="I214" s="98">
        <f t="shared" si="85"/>
        <v>0</v>
      </c>
      <c r="J214" s="98">
        <f t="shared" si="85"/>
        <v>0</v>
      </c>
    </row>
    <row r="215" spans="1:10" x14ac:dyDescent="0.2">
      <c r="A215" s="92">
        <v>3121</v>
      </c>
      <c r="B215" s="93"/>
      <c r="C215" s="94"/>
      <c r="D215" s="60" t="s">
        <v>99</v>
      </c>
      <c r="E215" s="61">
        <v>0</v>
      </c>
      <c r="F215" s="61">
        <v>0</v>
      </c>
      <c r="G215" s="61">
        <v>0</v>
      </c>
      <c r="H215" s="61">
        <v>18323</v>
      </c>
      <c r="I215" s="61" t="s">
        <v>66</v>
      </c>
      <c r="J215" s="61" t="s">
        <v>66</v>
      </c>
    </row>
    <row r="216" spans="1:10" x14ac:dyDescent="0.2">
      <c r="A216" s="95">
        <v>313</v>
      </c>
      <c r="B216" s="96"/>
      <c r="C216" s="97"/>
      <c r="D216" s="82" t="s">
        <v>100</v>
      </c>
      <c r="E216" s="98">
        <f t="shared" ref="E216:J216" si="86">SUM(E217:E218)</f>
        <v>0</v>
      </c>
      <c r="F216" s="98">
        <f t="shared" si="86"/>
        <v>0</v>
      </c>
      <c r="G216" s="98">
        <f t="shared" si="86"/>
        <v>0</v>
      </c>
      <c r="H216" s="98">
        <f t="shared" si="86"/>
        <v>56988</v>
      </c>
      <c r="I216" s="98">
        <f t="shared" si="86"/>
        <v>0</v>
      </c>
      <c r="J216" s="98">
        <f t="shared" si="86"/>
        <v>0</v>
      </c>
    </row>
    <row r="217" spans="1:10" x14ac:dyDescent="0.2">
      <c r="A217" s="92">
        <v>3132</v>
      </c>
      <c r="B217" s="93"/>
      <c r="C217" s="94"/>
      <c r="D217" s="60" t="s">
        <v>101</v>
      </c>
      <c r="E217" s="61">
        <v>0</v>
      </c>
      <c r="F217" s="61">
        <v>0</v>
      </c>
      <c r="G217" s="61">
        <v>0</v>
      </c>
      <c r="H217" s="61">
        <v>56988</v>
      </c>
      <c r="I217" s="61" t="s">
        <v>66</v>
      </c>
      <c r="J217" s="61" t="s">
        <v>66</v>
      </c>
    </row>
    <row r="218" spans="1:10" x14ac:dyDescent="0.2">
      <c r="A218" s="92">
        <v>3133</v>
      </c>
      <c r="B218" s="93"/>
      <c r="C218" s="94"/>
      <c r="D218" s="60" t="s">
        <v>187</v>
      </c>
      <c r="E218" s="61">
        <v>0</v>
      </c>
      <c r="F218" s="61">
        <v>0</v>
      </c>
      <c r="G218" s="61">
        <v>0</v>
      </c>
      <c r="H218" s="61">
        <v>0</v>
      </c>
      <c r="I218" s="61">
        <v>0</v>
      </c>
      <c r="J218" s="61">
        <v>0</v>
      </c>
    </row>
    <row r="219" spans="1:10" x14ac:dyDescent="0.2">
      <c r="A219" s="99">
        <v>32</v>
      </c>
      <c r="B219" s="100"/>
      <c r="C219" s="101"/>
      <c r="D219" s="102" t="s">
        <v>20</v>
      </c>
      <c r="E219" s="103">
        <f>SUM(E220+E224+E227+E231)</f>
        <v>0</v>
      </c>
      <c r="F219" s="103">
        <f t="shared" ref="F219:G219" si="87">SUM(F220+F224+F227+F231)</f>
        <v>0</v>
      </c>
      <c r="G219" s="103">
        <f t="shared" si="87"/>
        <v>0</v>
      </c>
      <c r="H219" s="103">
        <f t="shared" ref="H219" si="88">SUM(H220+H224+H227+H231)</f>
        <v>39104</v>
      </c>
      <c r="I219" s="103">
        <v>0</v>
      </c>
      <c r="J219" s="103">
        <v>0</v>
      </c>
    </row>
    <row r="220" spans="1:10" x14ac:dyDescent="0.2">
      <c r="A220" s="95">
        <v>321</v>
      </c>
      <c r="B220" s="96"/>
      <c r="C220" s="97"/>
      <c r="D220" s="82" t="s">
        <v>103</v>
      </c>
      <c r="E220" s="98">
        <f t="shared" ref="E220:J220" si="89">SUM(E221:E223)</f>
        <v>0</v>
      </c>
      <c r="F220" s="98">
        <f t="shared" si="89"/>
        <v>0</v>
      </c>
      <c r="G220" s="98">
        <f t="shared" si="89"/>
        <v>0</v>
      </c>
      <c r="H220" s="98">
        <f t="shared" si="89"/>
        <v>12300</v>
      </c>
      <c r="I220" s="98">
        <f t="shared" si="89"/>
        <v>0</v>
      </c>
      <c r="J220" s="98">
        <f t="shared" si="89"/>
        <v>0</v>
      </c>
    </row>
    <row r="221" spans="1:10" x14ac:dyDescent="0.2">
      <c r="A221" s="92">
        <v>3211</v>
      </c>
      <c r="B221" s="93"/>
      <c r="C221" s="94"/>
      <c r="D221" s="60" t="s">
        <v>104</v>
      </c>
      <c r="E221" s="61">
        <v>0</v>
      </c>
      <c r="F221" s="61">
        <v>0</v>
      </c>
      <c r="G221" s="61">
        <v>0</v>
      </c>
      <c r="H221" s="61">
        <v>0</v>
      </c>
      <c r="I221" s="61" t="s">
        <v>66</v>
      </c>
      <c r="J221" s="61" t="s">
        <v>66</v>
      </c>
    </row>
    <row r="222" spans="1:10" x14ac:dyDescent="0.2">
      <c r="A222" s="92">
        <v>3212</v>
      </c>
      <c r="B222" s="93"/>
      <c r="C222" s="94"/>
      <c r="D222" s="60" t="s">
        <v>105</v>
      </c>
      <c r="E222" s="61">
        <v>0</v>
      </c>
      <c r="F222" s="61">
        <v>0</v>
      </c>
      <c r="G222" s="61">
        <v>0</v>
      </c>
      <c r="H222" s="61">
        <v>12300</v>
      </c>
      <c r="I222" s="61" t="s">
        <v>66</v>
      </c>
      <c r="J222" s="61" t="s">
        <v>66</v>
      </c>
    </row>
    <row r="223" spans="1:10" x14ac:dyDescent="0.2">
      <c r="A223" s="92">
        <v>3213</v>
      </c>
      <c r="B223" s="93"/>
      <c r="C223" s="94"/>
      <c r="D223" s="60" t="s">
        <v>106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61">
        <v>0</v>
      </c>
    </row>
    <row r="224" spans="1:10" x14ac:dyDescent="0.2">
      <c r="A224" s="95">
        <v>322</v>
      </c>
      <c r="B224" s="96"/>
      <c r="C224" s="97"/>
      <c r="D224" s="82" t="s">
        <v>108</v>
      </c>
      <c r="E224" s="98">
        <f t="shared" ref="E224:J224" si="90">SUM(E225:E226)</f>
        <v>0</v>
      </c>
      <c r="F224" s="98">
        <f t="shared" si="90"/>
        <v>0</v>
      </c>
      <c r="G224" s="98">
        <f t="shared" si="90"/>
        <v>0</v>
      </c>
      <c r="H224" s="98">
        <f t="shared" si="90"/>
        <v>24000</v>
      </c>
      <c r="I224" s="98">
        <f t="shared" si="90"/>
        <v>0</v>
      </c>
      <c r="J224" s="98">
        <f t="shared" si="90"/>
        <v>0</v>
      </c>
    </row>
    <row r="225" spans="1:10" x14ac:dyDescent="0.2">
      <c r="A225" s="92">
        <v>3221</v>
      </c>
      <c r="B225" s="93"/>
      <c r="C225" s="94"/>
      <c r="D225" s="60" t="s">
        <v>109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61">
        <v>0</v>
      </c>
    </row>
    <row r="226" spans="1:10" x14ac:dyDescent="0.2">
      <c r="A226" s="92">
        <v>3222</v>
      </c>
      <c r="B226" s="93"/>
      <c r="C226" s="94"/>
      <c r="D226" s="60" t="s">
        <v>110</v>
      </c>
      <c r="E226" s="61">
        <v>0</v>
      </c>
      <c r="F226" s="61">
        <v>0</v>
      </c>
      <c r="G226" s="61">
        <v>0</v>
      </c>
      <c r="H226" s="61">
        <v>24000</v>
      </c>
      <c r="I226" s="61" t="s">
        <v>66</v>
      </c>
      <c r="J226" s="61" t="s">
        <v>66</v>
      </c>
    </row>
    <row r="227" spans="1:10" x14ac:dyDescent="0.2">
      <c r="A227" s="95">
        <v>323</v>
      </c>
      <c r="B227" s="96"/>
      <c r="C227" s="97"/>
      <c r="D227" s="82" t="s">
        <v>115</v>
      </c>
      <c r="E227" s="98">
        <f t="shared" ref="E227:J227" si="91">SUM(E228:E230)</f>
        <v>0</v>
      </c>
      <c r="F227" s="98">
        <f t="shared" si="91"/>
        <v>0</v>
      </c>
      <c r="G227" s="98">
        <f t="shared" si="91"/>
        <v>0</v>
      </c>
      <c r="H227" s="98">
        <f t="shared" si="91"/>
        <v>1000</v>
      </c>
      <c r="I227" s="98">
        <f t="shared" si="91"/>
        <v>0</v>
      </c>
      <c r="J227" s="98">
        <f t="shared" si="91"/>
        <v>0</v>
      </c>
    </row>
    <row r="228" spans="1:10" x14ac:dyDescent="0.2">
      <c r="A228" s="92">
        <v>3236</v>
      </c>
      <c r="B228" s="93"/>
      <c r="C228" s="94"/>
      <c r="D228" s="60" t="s">
        <v>120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61">
        <v>0</v>
      </c>
    </row>
    <row r="229" spans="1:10" x14ac:dyDescent="0.2">
      <c r="A229" s="92">
        <v>3237</v>
      </c>
      <c r="B229" s="93"/>
      <c r="C229" s="94"/>
      <c r="D229" s="60" t="s">
        <v>121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61">
        <v>0</v>
      </c>
    </row>
    <row r="230" spans="1:10" x14ac:dyDescent="0.2">
      <c r="A230" s="92">
        <v>3241</v>
      </c>
      <c r="B230" s="93"/>
      <c r="C230" s="94"/>
      <c r="D230" s="60" t="s">
        <v>219</v>
      </c>
      <c r="E230" s="61">
        <v>0</v>
      </c>
      <c r="F230" s="61">
        <v>0</v>
      </c>
      <c r="G230" s="61">
        <v>0</v>
      </c>
      <c r="H230" s="61">
        <v>1000</v>
      </c>
      <c r="I230" s="61" t="s">
        <v>66</v>
      </c>
      <c r="J230" s="61" t="s">
        <v>66</v>
      </c>
    </row>
    <row r="231" spans="1:10" x14ac:dyDescent="0.2">
      <c r="A231" s="95">
        <v>329</v>
      </c>
      <c r="B231" s="96"/>
      <c r="C231" s="97"/>
      <c r="D231" s="82" t="s">
        <v>124</v>
      </c>
      <c r="E231" s="98">
        <f t="shared" ref="E231:J231" si="92">SUM(E232:E233)</f>
        <v>0</v>
      </c>
      <c r="F231" s="98">
        <f t="shared" si="92"/>
        <v>0</v>
      </c>
      <c r="G231" s="98">
        <f t="shared" si="92"/>
        <v>0</v>
      </c>
      <c r="H231" s="98">
        <f t="shared" si="92"/>
        <v>1804</v>
      </c>
      <c r="I231" s="98">
        <f t="shared" si="92"/>
        <v>0</v>
      </c>
      <c r="J231" s="98">
        <f t="shared" si="92"/>
        <v>0</v>
      </c>
    </row>
    <row r="232" spans="1:10" x14ac:dyDescent="0.2">
      <c r="A232" s="92">
        <v>3295</v>
      </c>
      <c r="B232" s="93"/>
      <c r="C232" s="94"/>
      <c r="D232" s="60" t="s">
        <v>126</v>
      </c>
      <c r="E232" s="61">
        <v>0</v>
      </c>
      <c r="F232" s="61">
        <v>0</v>
      </c>
      <c r="G232" s="61">
        <v>0</v>
      </c>
      <c r="H232" s="61">
        <v>1804</v>
      </c>
      <c r="I232" s="61" t="s">
        <v>66</v>
      </c>
      <c r="J232" s="61" t="s">
        <v>66</v>
      </c>
    </row>
    <row r="233" spans="1:10" x14ac:dyDescent="0.2">
      <c r="A233" s="92">
        <v>3296</v>
      </c>
      <c r="B233" s="93"/>
      <c r="C233" s="94"/>
      <c r="D233" s="60" t="s">
        <v>127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61">
        <v>0</v>
      </c>
    </row>
    <row r="234" spans="1:10" x14ac:dyDescent="0.2">
      <c r="A234" s="99">
        <v>34</v>
      </c>
      <c r="B234" s="100"/>
      <c r="C234" s="101"/>
      <c r="D234" s="102" t="s">
        <v>129</v>
      </c>
      <c r="E234" s="103">
        <f>SUM(E235)</f>
        <v>0</v>
      </c>
      <c r="F234" s="103">
        <f t="shared" ref="F234:J234" si="93">SUM(F235)</f>
        <v>0</v>
      </c>
      <c r="G234" s="103">
        <f t="shared" si="93"/>
        <v>0</v>
      </c>
      <c r="H234" s="103">
        <f t="shared" si="93"/>
        <v>0</v>
      </c>
      <c r="I234" s="103">
        <f t="shared" si="93"/>
        <v>0</v>
      </c>
      <c r="J234" s="103">
        <f t="shared" si="93"/>
        <v>0</v>
      </c>
    </row>
    <row r="235" spans="1:10" x14ac:dyDescent="0.2">
      <c r="A235" s="95">
        <v>343</v>
      </c>
      <c r="B235" s="96"/>
      <c r="C235" s="97"/>
      <c r="D235" s="82" t="s">
        <v>130</v>
      </c>
      <c r="E235" s="98">
        <f t="shared" ref="E235:J235" si="94">SUM(E236:E236)</f>
        <v>0</v>
      </c>
      <c r="F235" s="98">
        <f t="shared" si="94"/>
        <v>0</v>
      </c>
      <c r="G235" s="98">
        <f t="shared" si="94"/>
        <v>0</v>
      </c>
      <c r="H235" s="98">
        <f t="shared" si="94"/>
        <v>0</v>
      </c>
      <c r="I235" s="98">
        <f t="shared" si="94"/>
        <v>0</v>
      </c>
      <c r="J235" s="98">
        <f t="shared" si="94"/>
        <v>0</v>
      </c>
    </row>
    <row r="236" spans="1:10" x14ac:dyDescent="0.2">
      <c r="A236" s="92">
        <v>3433</v>
      </c>
      <c r="B236" s="93"/>
      <c r="C236" s="94"/>
      <c r="D236" s="60" t="s">
        <v>132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61">
        <v>0</v>
      </c>
    </row>
    <row r="237" spans="1:10" ht="25.5" x14ac:dyDescent="0.2">
      <c r="A237" s="99">
        <v>37</v>
      </c>
      <c r="B237" s="100"/>
      <c r="C237" s="101"/>
      <c r="D237" s="102" t="s">
        <v>133</v>
      </c>
      <c r="E237" s="103">
        <f>SUM(E238)</f>
        <v>0</v>
      </c>
      <c r="F237" s="103">
        <f t="shared" ref="F237:H237" si="95">SUM(F238)</f>
        <v>0</v>
      </c>
      <c r="G237" s="103">
        <f t="shared" si="95"/>
        <v>0</v>
      </c>
      <c r="H237" s="103">
        <f t="shared" si="95"/>
        <v>4981</v>
      </c>
      <c r="I237" s="103">
        <v>0</v>
      </c>
      <c r="J237" s="103">
        <v>0</v>
      </c>
    </row>
    <row r="238" spans="1:10" ht="25.5" x14ac:dyDescent="0.2">
      <c r="A238" s="95">
        <v>372</v>
      </c>
      <c r="B238" s="96"/>
      <c r="C238" s="97"/>
      <c r="D238" s="82" t="s">
        <v>134</v>
      </c>
      <c r="E238" s="98">
        <f t="shared" ref="E238:G238" si="96">E239+E240</f>
        <v>0</v>
      </c>
      <c r="F238" s="98">
        <f t="shared" si="96"/>
        <v>0</v>
      </c>
      <c r="G238" s="98">
        <f t="shared" si="96"/>
        <v>0</v>
      </c>
      <c r="H238" s="98">
        <f t="shared" ref="H238" si="97">H239+H240</f>
        <v>4981</v>
      </c>
      <c r="I238" s="98" t="s">
        <v>66</v>
      </c>
      <c r="J238" s="98" t="s">
        <v>66</v>
      </c>
    </row>
    <row r="239" spans="1:10" x14ac:dyDescent="0.2">
      <c r="A239" s="92">
        <v>3721</v>
      </c>
      <c r="B239" s="93"/>
      <c r="C239" s="94"/>
      <c r="D239" s="60" t="s">
        <v>135</v>
      </c>
      <c r="E239" s="61">
        <v>0</v>
      </c>
      <c r="F239" s="61">
        <v>0</v>
      </c>
      <c r="G239" s="61">
        <v>0</v>
      </c>
      <c r="H239" s="61">
        <v>0</v>
      </c>
      <c r="I239" s="61" t="s">
        <v>66</v>
      </c>
      <c r="J239" s="61" t="s">
        <v>66</v>
      </c>
    </row>
    <row r="240" spans="1:10" x14ac:dyDescent="0.2">
      <c r="A240" s="92">
        <v>3722</v>
      </c>
      <c r="B240" s="93"/>
      <c r="C240" s="94"/>
      <c r="D240" s="60" t="s">
        <v>136</v>
      </c>
      <c r="E240" s="61">
        <v>0</v>
      </c>
      <c r="F240" s="61">
        <v>0</v>
      </c>
      <c r="G240" s="61">
        <v>0</v>
      </c>
      <c r="H240" s="61">
        <v>4981</v>
      </c>
      <c r="I240" s="61" t="s">
        <v>66</v>
      </c>
      <c r="J240" s="61" t="s">
        <v>66</v>
      </c>
    </row>
    <row r="241" spans="1:10" ht="17.25" customHeight="1" x14ac:dyDescent="0.2">
      <c r="A241" s="89">
        <v>4</v>
      </c>
      <c r="B241" s="90"/>
      <c r="C241" s="85"/>
      <c r="D241" s="85" t="s">
        <v>28</v>
      </c>
      <c r="E241" s="54">
        <f t="shared" ref="E241:J242" si="98">E242</f>
        <v>0</v>
      </c>
      <c r="F241" s="54">
        <f t="shared" si="98"/>
        <v>0</v>
      </c>
      <c r="G241" s="54">
        <f t="shared" si="98"/>
        <v>0</v>
      </c>
      <c r="H241" s="54">
        <f t="shared" si="98"/>
        <v>754</v>
      </c>
      <c r="I241" s="54">
        <f t="shared" si="98"/>
        <v>0</v>
      </c>
      <c r="J241" s="54">
        <f t="shared" si="98"/>
        <v>0</v>
      </c>
    </row>
    <row r="242" spans="1:10" ht="16.5" customHeight="1" x14ac:dyDescent="0.2">
      <c r="A242" s="99">
        <v>42</v>
      </c>
      <c r="B242" s="100"/>
      <c r="C242" s="101"/>
      <c r="D242" s="102" t="s">
        <v>28</v>
      </c>
      <c r="E242" s="103">
        <f>E243</f>
        <v>0</v>
      </c>
      <c r="F242" s="103">
        <f t="shared" si="98"/>
        <v>0</v>
      </c>
      <c r="G242" s="103">
        <f t="shared" si="98"/>
        <v>0</v>
      </c>
      <c r="H242" s="103">
        <f t="shared" si="98"/>
        <v>754</v>
      </c>
      <c r="I242" s="103">
        <v>0</v>
      </c>
      <c r="J242" s="103">
        <v>0</v>
      </c>
    </row>
    <row r="243" spans="1:10" x14ac:dyDescent="0.2">
      <c r="A243" s="95">
        <v>424</v>
      </c>
      <c r="B243" s="96"/>
      <c r="C243" s="97"/>
      <c r="D243" s="82" t="s">
        <v>142</v>
      </c>
      <c r="E243" s="98">
        <f>SUM(E244)</f>
        <v>0</v>
      </c>
      <c r="F243" s="98">
        <f t="shared" ref="F243:J243" si="99">SUM(F244)</f>
        <v>0</v>
      </c>
      <c r="G243" s="98">
        <f t="shared" si="99"/>
        <v>0</v>
      </c>
      <c r="H243" s="98">
        <f t="shared" si="99"/>
        <v>754</v>
      </c>
      <c r="I243" s="98">
        <f t="shared" si="99"/>
        <v>0</v>
      </c>
      <c r="J243" s="98">
        <f t="shared" si="99"/>
        <v>0</v>
      </c>
    </row>
    <row r="244" spans="1:10" x14ac:dyDescent="0.2">
      <c r="A244" s="92">
        <v>4241</v>
      </c>
      <c r="B244" s="93"/>
      <c r="C244" s="94"/>
      <c r="D244" s="60" t="s">
        <v>143</v>
      </c>
      <c r="E244" s="61">
        <v>0</v>
      </c>
      <c r="F244" s="61">
        <v>0</v>
      </c>
      <c r="G244" s="61">
        <v>0</v>
      </c>
      <c r="H244" s="61">
        <v>754</v>
      </c>
      <c r="I244" s="61" t="s">
        <v>66</v>
      </c>
      <c r="J244" s="61" t="s">
        <v>66</v>
      </c>
    </row>
    <row r="245" spans="1:10" ht="25.5" customHeight="1" x14ac:dyDescent="0.2">
      <c r="A245" s="186" t="s">
        <v>178</v>
      </c>
      <c r="B245" s="187"/>
      <c r="C245" s="188"/>
      <c r="D245" s="85" t="s">
        <v>188</v>
      </c>
      <c r="E245" s="86"/>
      <c r="F245" s="86"/>
      <c r="G245" s="86"/>
      <c r="H245" s="86"/>
      <c r="I245" s="86"/>
      <c r="J245" s="86"/>
    </row>
    <row r="246" spans="1:10" x14ac:dyDescent="0.2">
      <c r="A246" s="189" t="s">
        <v>182</v>
      </c>
      <c r="B246" s="190"/>
      <c r="C246" s="191"/>
      <c r="D246" s="87" t="s">
        <v>183</v>
      </c>
      <c r="E246" s="88"/>
      <c r="F246" s="88"/>
      <c r="G246" s="88"/>
      <c r="H246" s="88"/>
      <c r="I246" s="88"/>
      <c r="J246" s="88"/>
    </row>
    <row r="247" spans="1:10" x14ac:dyDescent="0.2">
      <c r="A247" s="89">
        <v>3</v>
      </c>
      <c r="B247" s="90"/>
      <c r="C247" s="85"/>
      <c r="D247" s="85" t="s">
        <v>10</v>
      </c>
      <c r="E247" s="54">
        <f>E253</f>
        <v>0</v>
      </c>
      <c r="F247" s="54">
        <f t="shared" ref="F247:G247" si="100">F253</f>
        <v>0</v>
      </c>
      <c r="G247" s="54">
        <f t="shared" si="100"/>
        <v>0</v>
      </c>
      <c r="H247" s="54">
        <f>H248+H253</f>
        <v>7994</v>
      </c>
      <c r="I247" s="54">
        <f t="shared" ref="I247:J247" si="101">I248+I253</f>
        <v>0</v>
      </c>
      <c r="J247" s="54">
        <f t="shared" si="101"/>
        <v>0</v>
      </c>
    </row>
    <row r="248" spans="1:10" x14ac:dyDescent="0.2">
      <c r="A248" s="130">
        <v>31</v>
      </c>
      <c r="B248" s="131"/>
      <c r="C248" s="132"/>
      <c r="D248" s="132"/>
      <c r="E248" s="54"/>
      <c r="F248" s="54"/>
      <c r="G248" s="54"/>
      <c r="H248" s="54">
        <f>H249+H251</f>
        <v>6030</v>
      </c>
      <c r="I248" s="54">
        <v>0</v>
      </c>
      <c r="J248" s="54">
        <v>0</v>
      </c>
    </row>
    <row r="249" spans="1:10" x14ac:dyDescent="0.2">
      <c r="A249" s="130">
        <v>311</v>
      </c>
      <c r="B249" s="131"/>
      <c r="C249" s="132"/>
      <c r="D249" s="132" t="s">
        <v>94</v>
      </c>
      <c r="E249" s="54"/>
      <c r="F249" s="54"/>
      <c r="G249" s="54"/>
      <c r="H249" s="54">
        <f>H250</f>
        <v>4467</v>
      </c>
      <c r="I249" s="54">
        <f t="shared" ref="I249:J249" si="102">I250</f>
        <v>0</v>
      </c>
      <c r="J249" s="54">
        <f t="shared" si="102"/>
        <v>0</v>
      </c>
    </row>
    <row r="250" spans="1:10" x14ac:dyDescent="0.2">
      <c r="A250" s="65">
        <v>3111</v>
      </c>
      <c r="B250" s="133"/>
      <c r="C250" s="60"/>
      <c r="D250" s="60" t="s">
        <v>95</v>
      </c>
      <c r="E250" s="61"/>
      <c r="F250" s="61"/>
      <c r="G250" s="61"/>
      <c r="H250" s="61">
        <v>4467</v>
      </c>
      <c r="I250" s="61"/>
      <c r="J250" s="61"/>
    </row>
    <row r="251" spans="1:10" x14ac:dyDescent="0.2">
      <c r="A251" s="144">
        <v>313</v>
      </c>
      <c r="B251" s="145"/>
      <c r="C251" s="142"/>
      <c r="D251" s="142" t="s">
        <v>100</v>
      </c>
      <c r="E251" s="143"/>
      <c r="F251" s="143"/>
      <c r="G251" s="143"/>
      <c r="H251" s="143">
        <f>H252</f>
        <v>1563</v>
      </c>
      <c r="I251" s="143">
        <f t="shared" ref="I251:J251" si="103">I252</f>
        <v>0</v>
      </c>
      <c r="J251" s="143">
        <f t="shared" si="103"/>
        <v>0</v>
      </c>
    </row>
    <row r="252" spans="1:10" x14ac:dyDescent="0.2">
      <c r="A252" s="65">
        <v>3132</v>
      </c>
      <c r="B252" s="133"/>
      <c r="C252" s="60"/>
      <c r="D252" s="60" t="s">
        <v>216</v>
      </c>
      <c r="E252" s="61"/>
      <c r="F252" s="61"/>
      <c r="G252" s="61"/>
      <c r="H252" s="61">
        <v>1563</v>
      </c>
      <c r="I252" s="61">
        <v>0</v>
      </c>
      <c r="J252" s="61">
        <v>0</v>
      </c>
    </row>
    <row r="253" spans="1:10" x14ac:dyDescent="0.2">
      <c r="A253" s="139">
        <v>32</v>
      </c>
      <c r="B253" s="140"/>
      <c r="C253" s="141"/>
      <c r="D253" s="142" t="s">
        <v>20</v>
      </c>
      <c r="E253" s="143">
        <f>SUM(E256+E259+E263)</f>
        <v>0</v>
      </c>
      <c r="F253" s="143">
        <f t="shared" ref="F253:G253" si="104">SUM(F256+F259+F263)</f>
        <v>0</v>
      </c>
      <c r="G253" s="143">
        <f t="shared" si="104"/>
        <v>0</v>
      </c>
      <c r="H253" s="143">
        <f>H254+H256+H259+H263</f>
        <v>1964</v>
      </c>
      <c r="I253" s="143">
        <v>0</v>
      </c>
      <c r="J253" s="143">
        <v>0</v>
      </c>
    </row>
    <row r="254" spans="1:10" x14ac:dyDescent="0.2">
      <c r="A254" s="134">
        <v>321</v>
      </c>
      <c r="B254" s="135"/>
      <c r="C254" s="136"/>
      <c r="D254" s="137" t="s">
        <v>99</v>
      </c>
      <c r="E254" s="138"/>
      <c r="F254" s="138"/>
      <c r="G254" s="138"/>
      <c r="H254" s="138">
        <f>H255</f>
        <v>85</v>
      </c>
      <c r="I254" s="138">
        <f t="shared" ref="I254:J254" si="105">I255</f>
        <v>0</v>
      </c>
      <c r="J254" s="138">
        <f t="shared" si="105"/>
        <v>0</v>
      </c>
    </row>
    <row r="255" spans="1:10" x14ac:dyDescent="0.2">
      <c r="A255" s="92">
        <v>3212</v>
      </c>
      <c r="B255" s="93"/>
      <c r="C255" s="94"/>
      <c r="D255" s="60" t="s">
        <v>105</v>
      </c>
      <c r="E255" s="61"/>
      <c r="F255" s="61"/>
      <c r="G255" s="61"/>
      <c r="H255" s="61">
        <v>85</v>
      </c>
      <c r="I255" s="61"/>
      <c r="J255" s="61"/>
    </row>
    <row r="256" spans="1:10" x14ac:dyDescent="0.2">
      <c r="A256" s="95">
        <v>322</v>
      </c>
      <c r="B256" s="96"/>
      <c r="C256" s="97"/>
      <c r="D256" s="82" t="s">
        <v>108</v>
      </c>
      <c r="E256" s="98">
        <f t="shared" ref="E256:J256" si="106">SUM(E257:E258)</f>
        <v>0</v>
      </c>
      <c r="F256" s="98">
        <f t="shared" si="106"/>
        <v>0</v>
      </c>
      <c r="G256" s="98">
        <f t="shared" si="106"/>
        <v>0</v>
      </c>
      <c r="H256" s="98">
        <f t="shared" si="106"/>
        <v>1879</v>
      </c>
      <c r="I256" s="98">
        <f t="shared" si="106"/>
        <v>0</v>
      </c>
      <c r="J256" s="98">
        <f t="shared" si="106"/>
        <v>0</v>
      </c>
    </row>
    <row r="257" spans="1:10" x14ac:dyDescent="0.2">
      <c r="A257" s="92">
        <v>3221</v>
      </c>
      <c r="B257" s="93"/>
      <c r="C257" s="94"/>
      <c r="D257" s="60" t="s">
        <v>109</v>
      </c>
      <c r="E257" s="61">
        <v>0</v>
      </c>
      <c r="F257" s="61">
        <v>0</v>
      </c>
      <c r="G257" s="61">
        <v>0</v>
      </c>
      <c r="H257" s="61">
        <v>700</v>
      </c>
      <c r="I257" s="61">
        <v>0</v>
      </c>
      <c r="J257" s="61">
        <v>0</v>
      </c>
    </row>
    <row r="258" spans="1:10" x14ac:dyDescent="0.2">
      <c r="A258" s="92">
        <v>3222</v>
      </c>
      <c r="B258" s="93"/>
      <c r="C258" s="94"/>
      <c r="D258" s="60" t="s">
        <v>110</v>
      </c>
      <c r="E258" s="61">
        <v>0</v>
      </c>
      <c r="F258" s="61">
        <v>0</v>
      </c>
      <c r="G258" s="61">
        <v>0</v>
      </c>
      <c r="H258" s="61">
        <v>1179</v>
      </c>
      <c r="I258" s="61" t="s">
        <v>66</v>
      </c>
      <c r="J258" s="61" t="s">
        <v>66</v>
      </c>
    </row>
    <row r="259" spans="1:10" x14ac:dyDescent="0.2">
      <c r="A259" s="95">
        <v>323</v>
      </c>
      <c r="B259" s="96"/>
      <c r="C259" s="97"/>
      <c r="D259" s="82" t="s">
        <v>115</v>
      </c>
      <c r="E259" s="98">
        <f t="shared" ref="E259:J259" si="107">SUM(E260:E262)</f>
        <v>0</v>
      </c>
      <c r="F259" s="98">
        <f t="shared" si="107"/>
        <v>0</v>
      </c>
      <c r="G259" s="98">
        <f t="shared" si="107"/>
        <v>0</v>
      </c>
      <c r="H259" s="98">
        <f t="shared" si="107"/>
        <v>0</v>
      </c>
      <c r="I259" s="98">
        <f t="shared" si="107"/>
        <v>0</v>
      </c>
      <c r="J259" s="98">
        <f t="shared" si="107"/>
        <v>0</v>
      </c>
    </row>
    <row r="260" spans="1:10" x14ac:dyDescent="0.2">
      <c r="A260" s="92">
        <v>3231</v>
      </c>
      <c r="B260" s="93"/>
      <c r="C260" s="94"/>
      <c r="D260" s="60" t="s">
        <v>116</v>
      </c>
      <c r="E260" s="61">
        <v>0</v>
      </c>
      <c r="F260" s="61">
        <v>0</v>
      </c>
      <c r="G260" s="61">
        <v>0</v>
      </c>
      <c r="H260" s="61">
        <v>0</v>
      </c>
      <c r="I260" s="61">
        <v>0</v>
      </c>
      <c r="J260" s="61">
        <v>0</v>
      </c>
    </row>
    <row r="261" spans="1:10" x14ac:dyDescent="0.2">
      <c r="A261" s="92">
        <v>3238</v>
      </c>
      <c r="B261" s="93"/>
      <c r="C261" s="94"/>
      <c r="D261" s="60" t="s">
        <v>122</v>
      </c>
      <c r="E261" s="61">
        <v>0</v>
      </c>
      <c r="F261" s="61">
        <v>0</v>
      </c>
      <c r="G261" s="61">
        <v>0</v>
      </c>
      <c r="H261" s="61">
        <v>0</v>
      </c>
      <c r="I261" s="61">
        <v>0</v>
      </c>
      <c r="J261" s="61">
        <v>0</v>
      </c>
    </row>
    <row r="262" spans="1:10" x14ac:dyDescent="0.2">
      <c r="A262" s="92">
        <v>3239</v>
      </c>
      <c r="B262" s="93"/>
      <c r="C262" s="94"/>
      <c r="D262" s="60" t="s">
        <v>123</v>
      </c>
      <c r="E262" s="61">
        <v>0</v>
      </c>
      <c r="F262" s="61">
        <v>0</v>
      </c>
      <c r="G262" s="61">
        <v>0</v>
      </c>
      <c r="H262" s="61">
        <v>0</v>
      </c>
      <c r="I262" s="61">
        <v>0</v>
      </c>
      <c r="J262" s="61">
        <v>0</v>
      </c>
    </row>
    <row r="263" spans="1:10" x14ac:dyDescent="0.2">
      <c r="A263" s="95">
        <v>329</v>
      </c>
      <c r="B263" s="96"/>
      <c r="C263" s="97"/>
      <c r="D263" s="82" t="s">
        <v>124</v>
      </c>
      <c r="E263" s="98">
        <f t="shared" ref="E263:J263" si="108">SUM(E264:E264)</f>
        <v>0</v>
      </c>
      <c r="F263" s="98">
        <f t="shared" si="108"/>
        <v>0</v>
      </c>
      <c r="G263" s="98">
        <f t="shared" si="108"/>
        <v>0</v>
      </c>
      <c r="H263" s="98">
        <f t="shared" si="108"/>
        <v>0</v>
      </c>
      <c r="I263" s="98">
        <f t="shared" si="108"/>
        <v>0</v>
      </c>
      <c r="J263" s="98">
        <f t="shared" si="108"/>
        <v>0</v>
      </c>
    </row>
    <row r="264" spans="1:10" x14ac:dyDescent="0.2">
      <c r="A264" s="92">
        <v>3299</v>
      </c>
      <c r="B264" s="93"/>
      <c r="C264" s="94"/>
      <c r="D264" s="60" t="s">
        <v>128</v>
      </c>
      <c r="E264" s="61">
        <v>0</v>
      </c>
      <c r="F264" s="61">
        <v>0</v>
      </c>
      <c r="G264" s="61">
        <v>0</v>
      </c>
      <c r="H264" s="61">
        <v>0</v>
      </c>
      <c r="I264" s="61">
        <v>0</v>
      </c>
      <c r="J264" s="61">
        <v>0</v>
      </c>
    </row>
    <row r="265" spans="1:10" ht="25.5" customHeight="1" x14ac:dyDescent="0.2">
      <c r="A265" s="186" t="s">
        <v>178</v>
      </c>
      <c r="B265" s="187"/>
      <c r="C265" s="188"/>
      <c r="D265" s="85" t="s">
        <v>188</v>
      </c>
      <c r="E265" s="86"/>
      <c r="F265" s="86"/>
      <c r="G265" s="86"/>
      <c r="H265" s="86"/>
      <c r="I265" s="86"/>
      <c r="J265" s="86"/>
    </row>
    <row r="266" spans="1:10" x14ac:dyDescent="0.2">
      <c r="A266" s="189" t="s">
        <v>176</v>
      </c>
      <c r="B266" s="190"/>
      <c r="C266" s="191"/>
      <c r="D266" s="87" t="s">
        <v>189</v>
      </c>
      <c r="E266" s="88"/>
      <c r="F266" s="88"/>
      <c r="G266" s="88"/>
      <c r="H266" s="88"/>
      <c r="I266" s="88"/>
      <c r="J266" s="88"/>
    </row>
    <row r="267" spans="1:10" x14ac:dyDescent="0.2">
      <c r="A267" s="89">
        <v>3</v>
      </c>
      <c r="B267" s="90"/>
      <c r="C267" s="85"/>
      <c r="D267" s="85" t="s">
        <v>10</v>
      </c>
      <c r="E267" s="54">
        <f>SUM(E268+E275+E291)</f>
        <v>0</v>
      </c>
      <c r="F267" s="54">
        <f t="shared" ref="F267:G267" si="109">SUM(F268+F275+F291)</f>
        <v>0</v>
      </c>
      <c r="G267" s="54">
        <f t="shared" si="109"/>
        <v>0</v>
      </c>
      <c r="H267" s="54">
        <f t="shared" ref="H267" si="110">SUM(H268+H275+H291)</f>
        <v>9653</v>
      </c>
      <c r="I267" s="54">
        <f>I268</f>
        <v>0</v>
      </c>
      <c r="J267" s="54">
        <f>J268</f>
        <v>0</v>
      </c>
    </row>
    <row r="268" spans="1:10" x14ac:dyDescent="0.2">
      <c r="A268" s="99">
        <v>31</v>
      </c>
      <c r="B268" s="100"/>
      <c r="C268" s="101"/>
      <c r="D268" s="102" t="s">
        <v>11</v>
      </c>
      <c r="E268" s="103">
        <f>SUM(E269+E271+E273)</f>
        <v>0</v>
      </c>
      <c r="F268" s="103">
        <f>SUM(F269+F271+F273)</f>
        <v>0</v>
      </c>
      <c r="G268" s="103">
        <f>SUM(G269+G271+G273)</f>
        <v>0</v>
      </c>
      <c r="H268" s="103">
        <f>SUM(H269+H271+H273)</f>
        <v>9653</v>
      </c>
      <c r="I268" s="103">
        <v>0</v>
      </c>
      <c r="J268" s="103">
        <v>0</v>
      </c>
    </row>
    <row r="269" spans="1:10" x14ac:dyDescent="0.2">
      <c r="A269" s="95">
        <v>311</v>
      </c>
      <c r="B269" s="96"/>
      <c r="C269" s="97"/>
      <c r="D269" s="82" t="s">
        <v>94</v>
      </c>
      <c r="E269" s="98">
        <f t="shared" ref="E269:J269" si="111">SUM(E270:E270)</f>
        <v>0</v>
      </c>
      <c r="F269" s="98">
        <f t="shared" si="111"/>
        <v>0</v>
      </c>
      <c r="G269" s="98">
        <f t="shared" si="111"/>
        <v>0</v>
      </c>
      <c r="H269" s="98">
        <f t="shared" si="111"/>
        <v>9053</v>
      </c>
      <c r="I269" s="98">
        <f t="shared" si="111"/>
        <v>0</v>
      </c>
      <c r="J269" s="98">
        <f t="shared" si="111"/>
        <v>0</v>
      </c>
    </row>
    <row r="270" spans="1:10" x14ac:dyDescent="0.2">
      <c r="A270" s="92">
        <v>3111</v>
      </c>
      <c r="B270" s="93"/>
      <c r="C270" s="94"/>
      <c r="D270" s="60" t="s">
        <v>95</v>
      </c>
      <c r="E270" s="61">
        <v>0</v>
      </c>
      <c r="F270" s="61">
        <v>0</v>
      </c>
      <c r="G270" s="61">
        <v>0</v>
      </c>
      <c r="H270" s="61">
        <v>9053</v>
      </c>
      <c r="I270" s="61" t="s">
        <v>66</v>
      </c>
      <c r="J270" s="61" t="s">
        <v>66</v>
      </c>
    </row>
    <row r="271" spans="1:10" x14ac:dyDescent="0.2">
      <c r="A271" s="95">
        <v>312</v>
      </c>
      <c r="B271" s="96"/>
      <c r="C271" s="97"/>
      <c r="D271" s="82" t="s">
        <v>98</v>
      </c>
      <c r="E271" s="98">
        <f t="shared" ref="E271" si="112">SUM(E272)</f>
        <v>0</v>
      </c>
      <c r="F271" s="98">
        <f t="shared" ref="F271:J271" si="113">SUM(F272)</f>
        <v>0</v>
      </c>
      <c r="G271" s="98">
        <f t="shared" si="113"/>
        <v>0</v>
      </c>
      <c r="H271" s="98">
        <f t="shared" si="113"/>
        <v>600</v>
      </c>
      <c r="I271" s="98">
        <f t="shared" si="113"/>
        <v>0</v>
      </c>
      <c r="J271" s="98">
        <f t="shared" si="113"/>
        <v>0</v>
      </c>
    </row>
    <row r="272" spans="1:10" x14ac:dyDescent="0.2">
      <c r="A272" s="92">
        <v>3121</v>
      </c>
      <c r="B272" s="93"/>
      <c r="C272" s="94"/>
      <c r="D272" s="60" t="s">
        <v>99</v>
      </c>
      <c r="E272" s="61">
        <v>0</v>
      </c>
      <c r="F272" s="61">
        <v>0</v>
      </c>
      <c r="G272" s="61">
        <v>0</v>
      </c>
      <c r="H272" s="61">
        <v>600</v>
      </c>
      <c r="I272" s="61" t="s">
        <v>66</v>
      </c>
      <c r="J272" s="61" t="s">
        <v>66</v>
      </c>
    </row>
    <row r="273" spans="1:10" x14ac:dyDescent="0.2">
      <c r="A273" s="95">
        <v>313</v>
      </c>
      <c r="B273" s="96"/>
      <c r="C273" s="97"/>
      <c r="D273" s="82" t="s">
        <v>100</v>
      </c>
      <c r="E273" s="98">
        <f t="shared" ref="E273:J273" si="114">SUM(E274:E274)</f>
        <v>0</v>
      </c>
      <c r="F273" s="98">
        <f t="shared" si="114"/>
        <v>0</v>
      </c>
      <c r="G273" s="98">
        <f t="shared" si="114"/>
        <v>0</v>
      </c>
      <c r="H273" s="98">
        <f t="shared" si="114"/>
        <v>0</v>
      </c>
      <c r="I273" s="98">
        <f t="shared" si="114"/>
        <v>0</v>
      </c>
      <c r="J273" s="98">
        <f t="shared" si="114"/>
        <v>0</v>
      </c>
    </row>
    <row r="274" spans="1:10" x14ac:dyDescent="0.2">
      <c r="A274" s="92">
        <v>3132</v>
      </c>
      <c r="B274" s="93"/>
      <c r="C274" s="94"/>
      <c r="D274" s="60" t="s">
        <v>101</v>
      </c>
      <c r="E274" s="61">
        <v>0</v>
      </c>
      <c r="F274" s="61">
        <v>0</v>
      </c>
      <c r="G274" s="61">
        <v>0</v>
      </c>
      <c r="H274" s="61">
        <v>0</v>
      </c>
      <c r="I274" s="61" t="s">
        <v>66</v>
      </c>
      <c r="J274" s="61" t="s">
        <v>66</v>
      </c>
    </row>
    <row r="275" spans="1:10" x14ac:dyDescent="0.2">
      <c r="A275" s="99">
        <v>32</v>
      </c>
      <c r="B275" s="100"/>
      <c r="C275" s="101"/>
      <c r="D275" s="102" t="s">
        <v>20</v>
      </c>
      <c r="E275" s="103">
        <f>SUM(E276+E279+E284+E289)</f>
        <v>0</v>
      </c>
      <c r="F275" s="103">
        <f t="shared" ref="F275:G275" si="115">SUM(F276+F279+F284+F289)</f>
        <v>0</v>
      </c>
      <c r="G275" s="103">
        <f t="shared" si="115"/>
        <v>0</v>
      </c>
      <c r="H275" s="103">
        <f t="shared" ref="H275" si="116">SUM(H276+H279+H284+H289)</f>
        <v>0</v>
      </c>
      <c r="I275" s="103">
        <v>0</v>
      </c>
      <c r="J275" s="103">
        <v>0</v>
      </c>
    </row>
    <row r="276" spans="1:10" x14ac:dyDescent="0.2">
      <c r="A276" s="95">
        <v>321</v>
      </c>
      <c r="B276" s="96"/>
      <c r="C276" s="97"/>
      <c r="D276" s="82" t="s">
        <v>103</v>
      </c>
      <c r="E276" s="98">
        <f t="shared" ref="E276:J276" si="117">SUM(E277:E278)</f>
        <v>0</v>
      </c>
      <c r="F276" s="98">
        <f t="shared" si="117"/>
        <v>0</v>
      </c>
      <c r="G276" s="98">
        <f t="shared" si="117"/>
        <v>0</v>
      </c>
      <c r="H276" s="98">
        <f t="shared" si="117"/>
        <v>0</v>
      </c>
      <c r="I276" s="98">
        <f t="shared" si="117"/>
        <v>0</v>
      </c>
      <c r="J276" s="98">
        <f t="shared" si="117"/>
        <v>0</v>
      </c>
    </row>
    <row r="277" spans="1:10" x14ac:dyDescent="0.2">
      <c r="A277" s="92">
        <v>3212</v>
      </c>
      <c r="B277" s="93"/>
      <c r="C277" s="94"/>
      <c r="D277" s="60" t="s">
        <v>105</v>
      </c>
      <c r="E277" s="61">
        <v>0</v>
      </c>
      <c r="F277" s="61">
        <v>0</v>
      </c>
      <c r="G277" s="61">
        <v>0</v>
      </c>
      <c r="H277" s="61">
        <v>0</v>
      </c>
      <c r="I277" s="61" t="s">
        <v>66</v>
      </c>
      <c r="J277" s="61" t="s">
        <v>66</v>
      </c>
    </row>
    <row r="278" spans="1:10" x14ac:dyDescent="0.2">
      <c r="A278" s="92">
        <v>3214</v>
      </c>
      <c r="B278" s="93"/>
      <c r="C278" s="94"/>
      <c r="D278" s="60" t="s">
        <v>107</v>
      </c>
      <c r="E278" s="61">
        <v>0</v>
      </c>
      <c r="F278" s="61">
        <v>0</v>
      </c>
      <c r="G278" s="61">
        <v>0</v>
      </c>
      <c r="H278" s="61">
        <v>0</v>
      </c>
      <c r="I278" s="61" t="s">
        <v>66</v>
      </c>
      <c r="J278" s="61" t="s">
        <v>66</v>
      </c>
    </row>
    <row r="279" spans="1:10" x14ac:dyDescent="0.2">
      <c r="A279" s="95">
        <v>322</v>
      </c>
      <c r="B279" s="96"/>
      <c r="C279" s="97"/>
      <c r="D279" s="82" t="s">
        <v>108</v>
      </c>
      <c r="E279" s="98">
        <f t="shared" ref="E279:J279" si="118">SUM(E280:E283)</f>
        <v>0</v>
      </c>
      <c r="F279" s="98">
        <f t="shared" si="118"/>
        <v>0</v>
      </c>
      <c r="G279" s="98">
        <f t="shared" si="118"/>
        <v>0</v>
      </c>
      <c r="H279" s="98">
        <f t="shared" si="118"/>
        <v>0</v>
      </c>
      <c r="I279" s="98">
        <f t="shared" si="118"/>
        <v>0</v>
      </c>
      <c r="J279" s="98">
        <f t="shared" si="118"/>
        <v>0</v>
      </c>
    </row>
    <row r="280" spans="1:10" x14ac:dyDescent="0.2">
      <c r="A280" s="92">
        <v>3221</v>
      </c>
      <c r="B280" s="93"/>
      <c r="C280" s="94"/>
      <c r="D280" s="60" t="s">
        <v>109</v>
      </c>
      <c r="E280" s="61">
        <v>0</v>
      </c>
      <c r="F280" s="61">
        <v>0</v>
      </c>
      <c r="G280" s="61">
        <v>0</v>
      </c>
      <c r="H280" s="61">
        <v>0</v>
      </c>
      <c r="I280" s="61" t="s">
        <v>66</v>
      </c>
      <c r="J280" s="61" t="s">
        <v>66</v>
      </c>
    </row>
    <row r="281" spans="1:10" x14ac:dyDescent="0.2">
      <c r="A281" s="92">
        <v>3222</v>
      </c>
      <c r="B281" s="93"/>
      <c r="C281" s="94"/>
      <c r="D281" s="60" t="s">
        <v>110</v>
      </c>
      <c r="E281" s="61">
        <v>0</v>
      </c>
      <c r="F281" s="61">
        <v>0</v>
      </c>
      <c r="G281" s="61">
        <v>0</v>
      </c>
      <c r="H281" s="61">
        <v>0</v>
      </c>
      <c r="I281" s="61">
        <v>0</v>
      </c>
      <c r="J281" s="61">
        <v>0</v>
      </c>
    </row>
    <row r="282" spans="1:10" x14ac:dyDescent="0.2">
      <c r="A282" s="92">
        <v>3224</v>
      </c>
      <c r="B282" s="93"/>
      <c r="C282" s="94"/>
      <c r="D282" s="60" t="s">
        <v>112</v>
      </c>
      <c r="E282" s="61"/>
      <c r="F282" s="61"/>
      <c r="G282" s="61">
        <v>0</v>
      </c>
      <c r="H282" s="61">
        <v>0</v>
      </c>
      <c r="I282" s="61"/>
      <c r="J282" s="61"/>
    </row>
    <row r="283" spans="1:10" x14ac:dyDescent="0.2">
      <c r="A283" s="92">
        <v>3225</v>
      </c>
      <c r="B283" s="93"/>
      <c r="C283" s="94"/>
      <c r="D283" s="60" t="s">
        <v>113</v>
      </c>
      <c r="E283" s="61"/>
      <c r="F283" s="61">
        <v>0</v>
      </c>
      <c r="G283" s="61">
        <v>0</v>
      </c>
      <c r="H283" s="61">
        <v>0</v>
      </c>
      <c r="I283" s="61" t="s">
        <v>66</v>
      </c>
      <c r="J283" s="61" t="s">
        <v>66</v>
      </c>
    </row>
    <row r="284" spans="1:10" x14ac:dyDescent="0.2">
      <c r="A284" s="95">
        <v>323</v>
      </c>
      <c r="B284" s="96"/>
      <c r="C284" s="97"/>
      <c r="D284" s="82" t="s">
        <v>115</v>
      </c>
      <c r="E284" s="98">
        <f t="shared" ref="E284:J284" si="119">SUM(E285:E288)</f>
        <v>0</v>
      </c>
      <c r="F284" s="98">
        <f t="shared" si="119"/>
        <v>0</v>
      </c>
      <c r="G284" s="98">
        <f t="shared" si="119"/>
        <v>0</v>
      </c>
      <c r="H284" s="98">
        <f t="shared" si="119"/>
        <v>0</v>
      </c>
      <c r="I284" s="98">
        <f t="shared" si="119"/>
        <v>0</v>
      </c>
      <c r="J284" s="98">
        <f t="shared" si="119"/>
        <v>0</v>
      </c>
    </row>
    <row r="285" spans="1:10" x14ac:dyDescent="0.2">
      <c r="A285" s="92">
        <v>3231</v>
      </c>
      <c r="B285" s="93"/>
      <c r="C285" s="94"/>
      <c r="D285" s="60" t="s">
        <v>116</v>
      </c>
      <c r="E285" s="61">
        <v>0</v>
      </c>
      <c r="F285" s="61">
        <v>0</v>
      </c>
      <c r="G285" s="61">
        <v>0</v>
      </c>
      <c r="H285" s="61">
        <v>0</v>
      </c>
      <c r="I285" s="61" t="s">
        <v>66</v>
      </c>
      <c r="J285" s="61" t="s">
        <v>66</v>
      </c>
    </row>
    <row r="286" spans="1:10" x14ac:dyDescent="0.2">
      <c r="A286" s="92">
        <v>3232</v>
      </c>
      <c r="B286" s="93"/>
      <c r="C286" s="94"/>
      <c r="D286" s="60" t="s">
        <v>117</v>
      </c>
      <c r="E286" s="61">
        <v>0</v>
      </c>
      <c r="F286" s="61">
        <v>0</v>
      </c>
      <c r="G286" s="61">
        <v>0</v>
      </c>
      <c r="H286" s="61">
        <v>0</v>
      </c>
      <c r="I286" s="61"/>
      <c r="J286" s="61"/>
    </row>
    <row r="287" spans="1:10" x14ac:dyDescent="0.2">
      <c r="A287" s="92">
        <v>3238</v>
      </c>
      <c r="B287" s="93"/>
      <c r="C287" s="94"/>
      <c r="D287" s="60" t="s">
        <v>122</v>
      </c>
      <c r="E287" s="61">
        <v>0</v>
      </c>
      <c r="F287" s="61">
        <v>0</v>
      </c>
      <c r="G287" s="61">
        <v>0</v>
      </c>
      <c r="H287" s="61">
        <v>0</v>
      </c>
      <c r="I287" s="61" t="s">
        <v>66</v>
      </c>
      <c r="J287" s="61" t="s">
        <v>66</v>
      </c>
    </row>
    <row r="288" spans="1:10" x14ac:dyDescent="0.2">
      <c r="A288" s="92">
        <v>3239</v>
      </c>
      <c r="B288" s="93"/>
      <c r="C288" s="94"/>
      <c r="D288" s="60" t="s">
        <v>123</v>
      </c>
      <c r="E288" s="61">
        <v>0</v>
      </c>
      <c r="F288" s="61">
        <v>0</v>
      </c>
      <c r="G288" s="61">
        <v>0</v>
      </c>
      <c r="H288" s="61">
        <v>0</v>
      </c>
      <c r="I288" s="61" t="s">
        <v>66</v>
      </c>
      <c r="J288" s="61" t="s">
        <v>66</v>
      </c>
    </row>
    <row r="289" spans="1:10" x14ac:dyDescent="0.2">
      <c r="A289" s="95">
        <v>329</v>
      </c>
      <c r="B289" s="96"/>
      <c r="C289" s="97"/>
      <c r="D289" s="82" t="s">
        <v>124</v>
      </c>
      <c r="E289" s="98">
        <f t="shared" ref="E289:J289" si="120">SUM(E290:E290)</f>
        <v>0</v>
      </c>
      <c r="F289" s="98">
        <f t="shared" si="120"/>
        <v>0</v>
      </c>
      <c r="G289" s="98">
        <f t="shared" si="120"/>
        <v>0</v>
      </c>
      <c r="H289" s="98">
        <f t="shared" si="120"/>
        <v>0</v>
      </c>
      <c r="I289" s="98">
        <f t="shared" si="120"/>
        <v>0</v>
      </c>
      <c r="J289" s="98">
        <f t="shared" si="120"/>
        <v>0</v>
      </c>
    </row>
    <row r="290" spans="1:10" x14ac:dyDescent="0.2">
      <c r="A290" s="92">
        <v>3299</v>
      </c>
      <c r="B290" s="93"/>
      <c r="C290" s="94"/>
      <c r="D290" s="60" t="s">
        <v>128</v>
      </c>
      <c r="E290" s="61"/>
      <c r="F290" s="61">
        <v>0</v>
      </c>
      <c r="G290" s="61">
        <v>0</v>
      </c>
      <c r="H290" s="61">
        <v>0</v>
      </c>
      <c r="I290" s="61" t="s">
        <v>66</v>
      </c>
      <c r="J290" s="61" t="s">
        <v>66</v>
      </c>
    </row>
    <row r="291" spans="1:10" x14ac:dyDescent="0.2">
      <c r="A291" s="99">
        <v>34</v>
      </c>
      <c r="B291" s="100"/>
      <c r="C291" s="101"/>
      <c r="D291" s="102" t="s">
        <v>129</v>
      </c>
      <c r="E291" s="103">
        <f t="shared" ref="E291" si="121">SUM(E292)</f>
        <v>0</v>
      </c>
      <c r="F291" s="103">
        <f t="shared" ref="F291:H291" si="122">SUM(F292)</f>
        <v>0</v>
      </c>
      <c r="G291" s="103">
        <f t="shared" si="122"/>
        <v>0</v>
      </c>
      <c r="H291" s="103">
        <f t="shared" si="122"/>
        <v>0</v>
      </c>
      <c r="I291" s="103">
        <v>0</v>
      </c>
      <c r="J291" s="103">
        <v>0</v>
      </c>
    </row>
    <row r="292" spans="1:10" x14ac:dyDescent="0.2">
      <c r="A292" s="95">
        <v>343</v>
      </c>
      <c r="B292" s="96"/>
      <c r="C292" s="97"/>
      <c r="D292" s="82" t="s">
        <v>130</v>
      </c>
      <c r="E292" s="98">
        <f t="shared" ref="E292:J292" si="123">SUM(E293:E293)</f>
        <v>0</v>
      </c>
      <c r="F292" s="98">
        <f t="shared" si="123"/>
        <v>0</v>
      </c>
      <c r="G292" s="98">
        <f t="shared" si="123"/>
        <v>0</v>
      </c>
      <c r="H292" s="98">
        <f t="shared" si="123"/>
        <v>0</v>
      </c>
      <c r="I292" s="98">
        <f t="shared" si="123"/>
        <v>0</v>
      </c>
      <c r="J292" s="98">
        <f t="shared" si="123"/>
        <v>0</v>
      </c>
    </row>
    <row r="293" spans="1:10" x14ac:dyDescent="0.2">
      <c r="A293" s="92">
        <v>3431</v>
      </c>
      <c r="B293" s="93"/>
      <c r="C293" s="94"/>
      <c r="D293" s="60" t="s">
        <v>131</v>
      </c>
      <c r="E293" s="61"/>
      <c r="F293" s="61"/>
      <c r="G293" s="61">
        <v>0</v>
      </c>
      <c r="H293" s="61">
        <v>0</v>
      </c>
      <c r="I293" s="61"/>
      <c r="J293" s="61"/>
    </row>
    <row r="294" spans="1:10" ht="17.25" customHeight="1" x14ac:dyDescent="0.2">
      <c r="A294" s="89">
        <v>4</v>
      </c>
      <c r="B294" s="90"/>
      <c r="C294" s="85"/>
      <c r="D294" s="85" t="s">
        <v>28</v>
      </c>
      <c r="E294" s="54">
        <f t="shared" ref="E294:J295" si="124">SUM(E295)</f>
        <v>0</v>
      </c>
      <c r="F294" s="54">
        <f t="shared" si="124"/>
        <v>0</v>
      </c>
      <c r="G294" s="54">
        <f t="shared" si="124"/>
        <v>0</v>
      </c>
      <c r="H294" s="54">
        <f t="shared" si="124"/>
        <v>0</v>
      </c>
      <c r="I294" s="54">
        <f t="shared" si="124"/>
        <v>0</v>
      </c>
      <c r="J294" s="54">
        <f t="shared" si="124"/>
        <v>0</v>
      </c>
    </row>
    <row r="295" spans="1:10" ht="16.5" customHeight="1" x14ac:dyDescent="0.2">
      <c r="A295" s="99">
        <v>42</v>
      </c>
      <c r="B295" s="100"/>
      <c r="C295" s="101"/>
      <c r="D295" s="102" t="s">
        <v>28</v>
      </c>
      <c r="E295" s="103">
        <f t="shared" si="124"/>
        <v>0</v>
      </c>
      <c r="F295" s="103">
        <f t="shared" si="124"/>
        <v>0</v>
      </c>
      <c r="G295" s="103">
        <f t="shared" si="124"/>
        <v>0</v>
      </c>
      <c r="H295" s="103">
        <f t="shared" si="124"/>
        <v>0</v>
      </c>
      <c r="I295" s="103">
        <v>0</v>
      </c>
      <c r="J295" s="103">
        <v>0</v>
      </c>
    </row>
    <row r="296" spans="1:10" x14ac:dyDescent="0.2">
      <c r="A296" s="95">
        <v>422</v>
      </c>
      <c r="B296" s="96"/>
      <c r="C296" s="97"/>
      <c r="D296" s="82" t="s">
        <v>137</v>
      </c>
      <c r="E296" s="98">
        <f t="shared" ref="E296:J296" si="125">SUM(E297:E297)</f>
        <v>0</v>
      </c>
      <c r="F296" s="98">
        <f t="shared" si="125"/>
        <v>0</v>
      </c>
      <c r="G296" s="98">
        <f t="shared" si="125"/>
        <v>0</v>
      </c>
      <c r="H296" s="98">
        <f t="shared" si="125"/>
        <v>0</v>
      </c>
      <c r="I296" s="98">
        <f t="shared" si="125"/>
        <v>0</v>
      </c>
      <c r="J296" s="98">
        <f t="shared" si="125"/>
        <v>0</v>
      </c>
    </row>
    <row r="297" spans="1:10" x14ac:dyDescent="0.2">
      <c r="A297" s="92">
        <v>4227</v>
      </c>
      <c r="B297" s="93"/>
      <c r="C297" s="94"/>
      <c r="D297" s="60" t="s">
        <v>141</v>
      </c>
      <c r="E297" s="61">
        <v>0</v>
      </c>
      <c r="F297" s="61">
        <v>0</v>
      </c>
      <c r="G297" s="61">
        <v>0</v>
      </c>
      <c r="H297" s="61">
        <v>0</v>
      </c>
      <c r="I297" s="61" t="s">
        <v>66</v>
      </c>
      <c r="J297" s="61" t="s">
        <v>66</v>
      </c>
    </row>
    <row r="298" spans="1:10" ht="25.5" customHeight="1" x14ac:dyDescent="0.2">
      <c r="A298" s="186" t="s">
        <v>178</v>
      </c>
      <c r="B298" s="187"/>
      <c r="C298" s="188"/>
      <c r="D298" s="85" t="s">
        <v>190</v>
      </c>
      <c r="E298" s="86"/>
      <c r="F298" s="86"/>
      <c r="G298" s="86"/>
      <c r="H298" s="86"/>
      <c r="I298" s="86"/>
      <c r="J298" s="86"/>
    </row>
    <row r="299" spans="1:10" x14ac:dyDescent="0.2">
      <c r="A299" s="189" t="s">
        <v>176</v>
      </c>
      <c r="B299" s="190"/>
      <c r="C299" s="191"/>
      <c r="D299" s="87" t="s">
        <v>177</v>
      </c>
      <c r="E299" s="88"/>
      <c r="F299" s="88"/>
      <c r="G299" s="88"/>
      <c r="H299" s="88"/>
      <c r="I299" s="88"/>
      <c r="J299" s="88"/>
    </row>
    <row r="300" spans="1:10" x14ac:dyDescent="0.2">
      <c r="A300" s="89">
        <v>3</v>
      </c>
      <c r="B300" s="90"/>
      <c r="C300" s="85"/>
      <c r="D300" s="85" t="s">
        <v>10</v>
      </c>
      <c r="E300" s="54">
        <f>E301+E306</f>
        <v>0</v>
      </c>
      <c r="F300" s="54">
        <f t="shared" ref="F300:J300" si="126">F301+F306</f>
        <v>0</v>
      </c>
      <c r="G300" s="54">
        <f t="shared" si="126"/>
        <v>0</v>
      </c>
      <c r="H300" s="54">
        <f t="shared" ref="H300" si="127">H301+H306</f>
        <v>0</v>
      </c>
      <c r="I300" s="54">
        <f t="shared" si="126"/>
        <v>0</v>
      </c>
      <c r="J300" s="54">
        <f t="shared" si="126"/>
        <v>0</v>
      </c>
    </row>
    <row r="301" spans="1:10" x14ac:dyDescent="0.2">
      <c r="A301" s="99">
        <v>31</v>
      </c>
      <c r="B301" s="100"/>
      <c r="C301" s="101"/>
      <c r="D301" s="102" t="s">
        <v>11</v>
      </c>
      <c r="E301" s="103">
        <f>SUM(E302+E304)</f>
        <v>0</v>
      </c>
      <c r="F301" s="103">
        <f t="shared" ref="F301:J301" si="128">SUM(F302+F304)</f>
        <v>0</v>
      </c>
      <c r="G301" s="103">
        <f t="shared" si="128"/>
        <v>0</v>
      </c>
      <c r="H301" s="103">
        <f t="shared" ref="H301" si="129">SUM(H302+H304)</f>
        <v>0</v>
      </c>
      <c r="I301" s="103">
        <f t="shared" si="128"/>
        <v>0</v>
      </c>
      <c r="J301" s="103">
        <f t="shared" si="128"/>
        <v>0</v>
      </c>
    </row>
    <row r="302" spans="1:10" x14ac:dyDescent="0.2">
      <c r="A302" s="95">
        <v>311</v>
      </c>
      <c r="B302" s="96"/>
      <c r="C302" s="97"/>
      <c r="D302" s="82" t="s">
        <v>94</v>
      </c>
      <c r="E302" s="98">
        <f t="shared" ref="E302:J302" si="130">SUM(E303:E303)</f>
        <v>0</v>
      </c>
      <c r="F302" s="98">
        <f t="shared" si="130"/>
        <v>0</v>
      </c>
      <c r="G302" s="98">
        <f t="shared" si="130"/>
        <v>0</v>
      </c>
      <c r="H302" s="98">
        <f t="shared" si="130"/>
        <v>0</v>
      </c>
      <c r="I302" s="98">
        <f t="shared" si="130"/>
        <v>0</v>
      </c>
      <c r="J302" s="98">
        <f t="shared" si="130"/>
        <v>0</v>
      </c>
    </row>
    <row r="303" spans="1:10" x14ac:dyDescent="0.2">
      <c r="A303" s="92">
        <v>3111</v>
      </c>
      <c r="B303" s="93"/>
      <c r="C303" s="94"/>
      <c r="D303" s="60" t="s">
        <v>95</v>
      </c>
      <c r="E303" s="61">
        <v>0</v>
      </c>
      <c r="F303" s="61">
        <v>0</v>
      </c>
      <c r="G303" s="61">
        <v>0</v>
      </c>
      <c r="H303" s="61">
        <v>0</v>
      </c>
      <c r="I303" s="61" t="s">
        <v>66</v>
      </c>
      <c r="J303" s="61" t="s">
        <v>66</v>
      </c>
    </row>
    <row r="304" spans="1:10" x14ac:dyDescent="0.2">
      <c r="A304" s="95">
        <v>312</v>
      </c>
      <c r="B304" s="96"/>
      <c r="C304" s="97"/>
      <c r="D304" s="82" t="s">
        <v>98</v>
      </c>
      <c r="E304" s="98">
        <f t="shared" ref="E304" si="131">SUM(E305)</f>
        <v>0</v>
      </c>
      <c r="F304" s="98">
        <f t="shared" ref="F304:J304" si="132">SUM(F305)</f>
        <v>0</v>
      </c>
      <c r="G304" s="98">
        <f t="shared" si="132"/>
        <v>0</v>
      </c>
      <c r="H304" s="98">
        <f t="shared" si="132"/>
        <v>0</v>
      </c>
      <c r="I304" s="98">
        <f t="shared" si="132"/>
        <v>0</v>
      </c>
      <c r="J304" s="98">
        <f t="shared" si="132"/>
        <v>0</v>
      </c>
    </row>
    <row r="305" spans="1:15" x14ac:dyDescent="0.2">
      <c r="A305" s="92">
        <v>3121</v>
      </c>
      <c r="B305" s="93"/>
      <c r="C305" s="94"/>
      <c r="D305" s="60" t="s">
        <v>99</v>
      </c>
      <c r="E305" s="61">
        <v>0</v>
      </c>
      <c r="F305" s="61">
        <v>0</v>
      </c>
      <c r="G305" s="61">
        <v>0</v>
      </c>
      <c r="H305" s="61">
        <v>0</v>
      </c>
      <c r="I305" s="61" t="s">
        <v>66</v>
      </c>
      <c r="J305" s="61" t="s">
        <v>66</v>
      </c>
      <c r="O305" s="147"/>
    </row>
    <row r="306" spans="1:15" x14ac:dyDescent="0.2">
      <c r="A306" s="99">
        <v>32</v>
      </c>
      <c r="B306" s="100"/>
      <c r="C306" s="101"/>
      <c r="D306" s="102" t="s">
        <v>20</v>
      </c>
      <c r="E306" s="103">
        <f>E307</f>
        <v>0</v>
      </c>
      <c r="F306" s="103">
        <f>F307</f>
        <v>0</v>
      </c>
      <c r="G306" s="103">
        <f>G307</f>
        <v>0</v>
      </c>
      <c r="H306" s="103">
        <f>H307</f>
        <v>0</v>
      </c>
      <c r="I306" s="103">
        <v>0</v>
      </c>
      <c r="J306" s="103">
        <v>0</v>
      </c>
    </row>
    <row r="307" spans="1:15" x14ac:dyDescent="0.2">
      <c r="A307" s="95">
        <v>321</v>
      </c>
      <c r="B307" s="96"/>
      <c r="C307" s="97"/>
      <c r="D307" s="82" t="s">
        <v>103</v>
      </c>
      <c r="E307" s="98">
        <f>E308</f>
        <v>0</v>
      </c>
      <c r="F307" s="98">
        <f>SUM(F308:F308)</f>
        <v>0</v>
      </c>
      <c r="G307" s="98">
        <f>G308</f>
        <v>0</v>
      </c>
      <c r="H307" s="98">
        <f>H308</f>
        <v>0</v>
      </c>
      <c r="I307" s="98">
        <f>SUM(I308:I308)</f>
        <v>0</v>
      </c>
      <c r="J307" s="98">
        <f>SUM(J308:J308)</f>
        <v>0</v>
      </c>
    </row>
    <row r="308" spans="1:15" x14ac:dyDescent="0.2">
      <c r="A308" s="92">
        <v>3212</v>
      </c>
      <c r="B308" s="93"/>
      <c r="C308" s="94"/>
      <c r="D308" s="60" t="s">
        <v>105</v>
      </c>
      <c r="E308" s="61">
        <v>0</v>
      </c>
      <c r="F308" s="61">
        <v>0</v>
      </c>
      <c r="G308" s="61">
        <v>0</v>
      </c>
      <c r="H308" s="61">
        <v>0</v>
      </c>
      <c r="I308" s="61">
        <v>0</v>
      </c>
      <c r="J308" s="61">
        <v>0</v>
      </c>
    </row>
    <row r="309" spans="1:15" ht="25.5" customHeight="1" x14ac:dyDescent="0.2">
      <c r="A309" s="186" t="s">
        <v>178</v>
      </c>
      <c r="B309" s="187"/>
      <c r="C309" s="188"/>
      <c r="D309" s="85" t="s">
        <v>179</v>
      </c>
      <c r="E309" s="86"/>
      <c r="F309" s="86"/>
      <c r="G309" s="86"/>
      <c r="H309" s="86"/>
      <c r="I309" s="86"/>
      <c r="J309" s="86"/>
    </row>
    <row r="310" spans="1:15" x14ac:dyDescent="0.2">
      <c r="A310" s="189" t="s">
        <v>191</v>
      </c>
      <c r="B310" s="190"/>
      <c r="C310" s="191"/>
      <c r="D310" s="87" t="s">
        <v>192</v>
      </c>
      <c r="E310" s="88"/>
      <c r="F310" s="88"/>
      <c r="G310" s="88"/>
      <c r="H310" s="88"/>
      <c r="I310" s="88"/>
      <c r="J310" s="88"/>
    </row>
    <row r="311" spans="1:15" x14ac:dyDescent="0.2">
      <c r="A311" s="89">
        <v>3</v>
      </c>
      <c r="B311" s="90"/>
      <c r="C311" s="85"/>
      <c r="D311" s="85" t="s">
        <v>10</v>
      </c>
      <c r="E311" s="54">
        <f t="shared" ref="E311:J312" si="133">E312</f>
        <v>0</v>
      </c>
      <c r="F311" s="54">
        <f t="shared" si="133"/>
        <v>0</v>
      </c>
      <c r="G311" s="54">
        <f t="shared" si="133"/>
        <v>0</v>
      </c>
      <c r="H311" s="54">
        <f t="shared" si="133"/>
        <v>3806</v>
      </c>
      <c r="I311" s="54">
        <f t="shared" si="133"/>
        <v>0</v>
      </c>
      <c r="J311" s="54">
        <f t="shared" si="133"/>
        <v>0</v>
      </c>
    </row>
    <row r="312" spans="1:15" x14ac:dyDescent="0.2">
      <c r="A312" s="99">
        <v>32</v>
      </c>
      <c r="B312" s="100"/>
      <c r="C312" s="101"/>
      <c r="D312" s="102" t="s">
        <v>20</v>
      </c>
      <c r="E312" s="103">
        <f t="shared" si="133"/>
        <v>0</v>
      </c>
      <c r="F312" s="103">
        <f t="shared" ref="F312:G312" si="134">F313+F318</f>
        <v>0</v>
      </c>
      <c r="G312" s="103">
        <f t="shared" si="134"/>
        <v>0</v>
      </c>
      <c r="H312" s="103">
        <f>H313</f>
        <v>3806</v>
      </c>
      <c r="I312" s="103">
        <v>0</v>
      </c>
      <c r="J312" s="103">
        <v>0</v>
      </c>
    </row>
    <row r="313" spans="1:15" x14ac:dyDescent="0.2">
      <c r="A313" s="95">
        <v>322</v>
      </c>
      <c r="B313" s="96"/>
      <c r="C313" s="97"/>
      <c r="D313" s="82" t="s">
        <v>108</v>
      </c>
      <c r="E313" s="98">
        <f>E314+E316+E315+E317</f>
        <v>0</v>
      </c>
      <c r="F313" s="98">
        <f t="shared" ref="F313:G313" si="135">F314+F316+F315</f>
        <v>0</v>
      </c>
      <c r="G313" s="98">
        <f t="shared" si="135"/>
        <v>0</v>
      </c>
      <c r="H313" s="98">
        <f>H314+H315+H316</f>
        <v>3806</v>
      </c>
      <c r="I313" s="98" t="s">
        <v>66</v>
      </c>
      <c r="J313" s="98" t="s">
        <v>66</v>
      </c>
    </row>
    <row r="314" spans="1:15" x14ac:dyDescent="0.2">
      <c r="A314" s="92">
        <v>3221</v>
      </c>
      <c r="B314" s="93"/>
      <c r="C314" s="94"/>
      <c r="D314" s="60" t="s">
        <v>109</v>
      </c>
      <c r="E314" s="61">
        <v>0</v>
      </c>
      <c r="F314" s="61">
        <v>0</v>
      </c>
      <c r="G314" s="61">
        <v>0</v>
      </c>
      <c r="H314" s="61">
        <v>3000</v>
      </c>
      <c r="I314" s="61" t="s">
        <v>66</v>
      </c>
      <c r="J314" s="61" t="s">
        <v>66</v>
      </c>
    </row>
    <row r="315" spans="1:15" x14ac:dyDescent="0.2">
      <c r="A315" s="92">
        <v>3222</v>
      </c>
      <c r="B315" s="93"/>
      <c r="C315" s="94"/>
      <c r="D315" s="60" t="s">
        <v>110</v>
      </c>
      <c r="E315" s="61">
        <v>0</v>
      </c>
      <c r="F315" s="61">
        <v>0</v>
      </c>
      <c r="G315" s="61">
        <v>0</v>
      </c>
      <c r="H315" s="61">
        <v>0</v>
      </c>
      <c r="I315" s="61">
        <v>0</v>
      </c>
      <c r="J315" s="61">
        <v>0</v>
      </c>
    </row>
    <row r="316" spans="1:15" x14ac:dyDescent="0.2">
      <c r="A316" s="92">
        <v>3225</v>
      </c>
      <c r="B316" s="93"/>
      <c r="C316" s="94"/>
      <c r="D316" s="60" t="s">
        <v>113</v>
      </c>
      <c r="E316" s="61">
        <v>0</v>
      </c>
      <c r="F316" s="61">
        <v>0</v>
      </c>
      <c r="G316" s="61">
        <v>0</v>
      </c>
      <c r="H316" s="61">
        <v>806</v>
      </c>
      <c r="I316" s="61">
        <v>0</v>
      </c>
      <c r="J316" s="61">
        <v>0</v>
      </c>
    </row>
    <row r="317" spans="1:15" x14ac:dyDescent="0.2">
      <c r="A317" s="95">
        <v>323</v>
      </c>
      <c r="B317" s="96"/>
      <c r="C317" s="97"/>
      <c r="D317" s="82" t="s">
        <v>115</v>
      </c>
      <c r="E317" s="98">
        <f>E318</f>
        <v>0</v>
      </c>
      <c r="F317" s="98">
        <f t="shared" ref="F317:J317" si="136">F318</f>
        <v>0</v>
      </c>
      <c r="G317" s="98">
        <f t="shared" si="136"/>
        <v>0</v>
      </c>
      <c r="H317" s="98">
        <f t="shared" si="136"/>
        <v>0</v>
      </c>
      <c r="I317" s="98">
        <f t="shared" si="136"/>
        <v>0</v>
      </c>
      <c r="J317" s="98">
        <f t="shared" si="136"/>
        <v>0</v>
      </c>
    </row>
    <row r="318" spans="1:15" x14ac:dyDescent="0.2">
      <c r="A318" s="92">
        <v>3231</v>
      </c>
      <c r="B318" s="93"/>
      <c r="C318" s="94"/>
      <c r="D318" s="60" t="s">
        <v>116</v>
      </c>
      <c r="E318" s="61">
        <v>0</v>
      </c>
      <c r="F318" s="61">
        <v>0</v>
      </c>
      <c r="G318" s="61">
        <v>0</v>
      </c>
      <c r="H318" s="61">
        <v>0</v>
      </c>
      <c r="I318" s="61">
        <v>0</v>
      </c>
      <c r="J318" s="61">
        <v>0</v>
      </c>
    </row>
    <row r="319" spans="1:15" ht="17.25" customHeight="1" x14ac:dyDescent="0.2">
      <c r="A319" s="89">
        <v>4</v>
      </c>
      <c r="B319" s="90"/>
      <c r="C319" s="85"/>
      <c r="D319" s="85" t="s">
        <v>28</v>
      </c>
      <c r="E319" s="54">
        <f>E321+E323</f>
        <v>0</v>
      </c>
      <c r="F319" s="54">
        <f>F321+F323</f>
        <v>0</v>
      </c>
      <c r="G319" s="54">
        <f>G321+G323</f>
        <v>0</v>
      </c>
      <c r="H319" s="54">
        <f>H321+H323</f>
        <v>1101</v>
      </c>
      <c r="I319" s="54">
        <f>I320</f>
        <v>0</v>
      </c>
      <c r="J319" s="54">
        <f>J320</f>
        <v>0</v>
      </c>
    </row>
    <row r="320" spans="1:15" ht="16.5" customHeight="1" x14ac:dyDescent="0.2">
      <c r="A320" s="99">
        <v>42</v>
      </c>
      <c r="B320" s="100"/>
      <c r="C320" s="101"/>
      <c r="D320" s="102" t="s">
        <v>28</v>
      </c>
      <c r="E320" s="103">
        <f t="shared" ref="E320:F320" si="137">E321</f>
        <v>0</v>
      </c>
      <c r="F320" s="103">
        <f t="shared" si="137"/>
        <v>0</v>
      </c>
      <c r="G320" s="103">
        <f>G321+G323</f>
        <v>0</v>
      </c>
      <c r="H320" s="103">
        <f>H321+H323</f>
        <v>1101</v>
      </c>
      <c r="I320" s="103">
        <v>0</v>
      </c>
      <c r="J320" s="103">
        <v>0</v>
      </c>
    </row>
    <row r="321" spans="1:10" x14ac:dyDescent="0.2">
      <c r="A321" s="95">
        <v>422</v>
      </c>
      <c r="B321" s="96"/>
      <c r="C321" s="97"/>
      <c r="D321" s="82" t="s">
        <v>137</v>
      </c>
      <c r="E321" s="98">
        <f t="shared" ref="E321:J321" si="138">SUM(E322:E322)</f>
        <v>0</v>
      </c>
      <c r="F321" s="98">
        <f t="shared" si="138"/>
        <v>0</v>
      </c>
      <c r="G321" s="98">
        <f t="shared" si="138"/>
        <v>0</v>
      </c>
      <c r="H321" s="98">
        <f t="shared" si="138"/>
        <v>347</v>
      </c>
      <c r="I321" s="98">
        <f t="shared" si="138"/>
        <v>0</v>
      </c>
      <c r="J321" s="98">
        <f t="shared" si="138"/>
        <v>0</v>
      </c>
    </row>
    <row r="322" spans="1:10" x14ac:dyDescent="0.2">
      <c r="A322" s="92">
        <v>4221</v>
      </c>
      <c r="B322" s="93"/>
      <c r="C322" s="94"/>
      <c r="D322" s="60" t="s">
        <v>139</v>
      </c>
      <c r="E322" s="61">
        <v>0</v>
      </c>
      <c r="F322" s="61">
        <v>0</v>
      </c>
      <c r="G322" s="61">
        <v>0</v>
      </c>
      <c r="H322" s="61">
        <v>347</v>
      </c>
      <c r="I322" s="61" t="s">
        <v>66</v>
      </c>
      <c r="J322" s="61" t="s">
        <v>66</v>
      </c>
    </row>
    <row r="323" spans="1:10" x14ac:dyDescent="0.2">
      <c r="A323" s="95">
        <v>424</v>
      </c>
      <c r="B323" s="96"/>
      <c r="C323" s="97"/>
      <c r="D323" s="82" t="s">
        <v>142</v>
      </c>
      <c r="E323" s="98">
        <f t="shared" ref="E323:J323" si="139">SUM(E324)</f>
        <v>0</v>
      </c>
      <c r="F323" s="98">
        <f t="shared" si="139"/>
        <v>0</v>
      </c>
      <c r="G323" s="98">
        <f t="shared" si="139"/>
        <v>0</v>
      </c>
      <c r="H323" s="98">
        <f t="shared" si="139"/>
        <v>754</v>
      </c>
      <c r="I323" s="98">
        <f t="shared" si="139"/>
        <v>0</v>
      </c>
      <c r="J323" s="98">
        <f t="shared" si="139"/>
        <v>0</v>
      </c>
    </row>
    <row r="324" spans="1:10" x14ac:dyDescent="0.2">
      <c r="A324" s="92">
        <v>4241</v>
      </c>
      <c r="B324" s="93"/>
      <c r="C324" s="94"/>
      <c r="D324" s="60" t="s">
        <v>143</v>
      </c>
      <c r="E324" s="61">
        <v>0</v>
      </c>
      <c r="F324" s="61">
        <v>0</v>
      </c>
      <c r="G324" s="61">
        <v>0</v>
      </c>
      <c r="H324" s="61">
        <v>754</v>
      </c>
      <c r="I324" s="61">
        <v>0</v>
      </c>
      <c r="J324" s="61">
        <v>0</v>
      </c>
    </row>
    <row r="325" spans="1:10" ht="25.5" customHeight="1" x14ac:dyDescent="0.2">
      <c r="A325" s="186" t="s">
        <v>178</v>
      </c>
      <c r="B325" s="187"/>
      <c r="C325" s="188"/>
      <c r="D325" s="85" t="s">
        <v>179</v>
      </c>
      <c r="E325" s="86"/>
      <c r="F325" s="86"/>
      <c r="G325" s="86"/>
      <c r="H325" s="86"/>
      <c r="I325" s="86"/>
      <c r="J325" s="86"/>
    </row>
    <row r="326" spans="1:10" x14ac:dyDescent="0.2">
      <c r="A326" s="189" t="s">
        <v>193</v>
      </c>
      <c r="B326" s="190"/>
      <c r="C326" s="191"/>
      <c r="D326" s="87" t="s">
        <v>8</v>
      </c>
      <c r="E326" s="88"/>
      <c r="F326" s="88"/>
      <c r="G326" s="88"/>
      <c r="H326" s="88"/>
      <c r="I326" s="88"/>
      <c r="J326" s="88"/>
    </row>
    <row r="327" spans="1:10" ht="17.25" customHeight="1" x14ac:dyDescent="0.2">
      <c r="A327" s="89">
        <v>4</v>
      </c>
      <c r="B327" s="90"/>
      <c r="C327" s="85"/>
      <c r="D327" s="85" t="s">
        <v>28</v>
      </c>
      <c r="E327" s="54">
        <f t="shared" ref="E327:J328" si="140">SUM(E328)</f>
        <v>0</v>
      </c>
      <c r="F327" s="54">
        <f t="shared" si="140"/>
        <v>0</v>
      </c>
      <c r="G327" s="54">
        <f t="shared" si="140"/>
        <v>0</v>
      </c>
      <c r="H327" s="54">
        <f t="shared" si="140"/>
        <v>0</v>
      </c>
      <c r="I327" s="54">
        <f t="shared" si="140"/>
        <v>0</v>
      </c>
      <c r="J327" s="54">
        <f t="shared" si="140"/>
        <v>0</v>
      </c>
    </row>
    <row r="328" spans="1:10" ht="16.5" customHeight="1" x14ac:dyDescent="0.2">
      <c r="A328" s="99">
        <v>42</v>
      </c>
      <c r="B328" s="100"/>
      <c r="C328" s="101"/>
      <c r="D328" s="102" t="s">
        <v>28</v>
      </c>
      <c r="E328" s="103">
        <f t="shared" si="140"/>
        <v>0</v>
      </c>
      <c r="F328" s="103">
        <f t="shared" si="140"/>
        <v>0</v>
      </c>
      <c r="G328" s="103">
        <f t="shared" si="140"/>
        <v>0</v>
      </c>
      <c r="H328" s="103">
        <f t="shared" si="140"/>
        <v>0</v>
      </c>
      <c r="I328" s="103">
        <v>0</v>
      </c>
      <c r="J328" s="103">
        <v>0</v>
      </c>
    </row>
    <row r="329" spans="1:10" x14ac:dyDescent="0.2">
      <c r="A329" s="95">
        <v>422</v>
      </c>
      <c r="B329" s="96"/>
      <c r="C329" s="97"/>
      <c r="D329" s="82" t="s">
        <v>137</v>
      </c>
      <c r="E329" s="98">
        <f t="shared" ref="E329:J329" si="141">SUM(E330:E331)</f>
        <v>0</v>
      </c>
      <c r="F329" s="98">
        <f t="shared" si="141"/>
        <v>0</v>
      </c>
      <c r="G329" s="98">
        <f t="shared" si="141"/>
        <v>0</v>
      </c>
      <c r="H329" s="98">
        <f t="shared" si="141"/>
        <v>0</v>
      </c>
      <c r="I329" s="98">
        <f t="shared" si="141"/>
        <v>0</v>
      </c>
      <c r="J329" s="98">
        <f t="shared" si="141"/>
        <v>0</v>
      </c>
    </row>
    <row r="330" spans="1:10" x14ac:dyDescent="0.2">
      <c r="A330" s="92">
        <v>4221</v>
      </c>
      <c r="B330" s="93"/>
      <c r="C330" s="94"/>
      <c r="D330" s="60" t="s">
        <v>139</v>
      </c>
      <c r="E330" s="61">
        <v>0</v>
      </c>
      <c r="F330" s="61">
        <v>0</v>
      </c>
      <c r="G330" s="61">
        <v>0</v>
      </c>
      <c r="H330" s="61">
        <v>0</v>
      </c>
      <c r="I330" s="61">
        <v>0</v>
      </c>
      <c r="J330" s="61">
        <v>0</v>
      </c>
    </row>
    <row r="331" spans="1:10" x14ac:dyDescent="0.2">
      <c r="A331" s="92">
        <v>4227</v>
      </c>
      <c r="B331" s="93"/>
      <c r="C331" s="94"/>
      <c r="D331" s="60" t="s">
        <v>141</v>
      </c>
      <c r="E331" s="61">
        <v>0</v>
      </c>
      <c r="F331" s="61">
        <v>0</v>
      </c>
      <c r="G331" s="61">
        <v>0</v>
      </c>
      <c r="H331" s="61">
        <v>0</v>
      </c>
      <c r="I331" s="61">
        <v>0</v>
      </c>
      <c r="J331" s="61">
        <v>0</v>
      </c>
    </row>
    <row r="332" spans="1:10" ht="24.75" customHeight="1" x14ac:dyDescent="0.2">
      <c r="A332" s="186"/>
      <c r="B332" s="187"/>
      <c r="C332" s="188"/>
      <c r="D332" s="132" t="s">
        <v>221</v>
      </c>
      <c r="E332" s="86"/>
      <c r="F332" s="86"/>
      <c r="G332" s="86"/>
      <c r="H332" s="86"/>
      <c r="I332" s="86"/>
      <c r="J332" s="86"/>
    </row>
    <row r="333" spans="1:10" x14ac:dyDescent="0.2">
      <c r="A333" s="189" t="s">
        <v>176</v>
      </c>
      <c r="B333" s="190"/>
      <c r="C333" s="191"/>
      <c r="D333" s="87" t="s">
        <v>222</v>
      </c>
      <c r="E333" s="88"/>
      <c r="F333" s="88"/>
      <c r="G333" s="88"/>
      <c r="H333" s="88"/>
      <c r="I333" s="88"/>
      <c r="J333" s="88"/>
    </row>
    <row r="334" spans="1:10" x14ac:dyDescent="0.2">
      <c r="A334" s="95">
        <v>329</v>
      </c>
      <c r="B334" s="96"/>
      <c r="C334" s="97"/>
      <c r="D334" s="128" t="s">
        <v>124</v>
      </c>
      <c r="E334" s="98">
        <f t="shared" ref="E334:J334" si="142">SUM(E335:E335)</f>
        <v>0</v>
      </c>
      <c r="F334" s="98">
        <f t="shared" si="142"/>
        <v>0</v>
      </c>
      <c r="G334" s="98">
        <f t="shared" si="142"/>
        <v>0</v>
      </c>
      <c r="H334" s="98">
        <f t="shared" si="142"/>
        <v>1800</v>
      </c>
      <c r="I334" s="98">
        <f t="shared" si="142"/>
        <v>0</v>
      </c>
      <c r="J334" s="98">
        <f t="shared" si="142"/>
        <v>0</v>
      </c>
    </row>
    <row r="335" spans="1:10" x14ac:dyDescent="0.2">
      <c r="A335" s="92">
        <v>3299</v>
      </c>
      <c r="B335" s="93"/>
      <c r="C335" s="94"/>
      <c r="D335" s="60" t="s">
        <v>128</v>
      </c>
      <c r="E335" s="61"/>
      <c r="F335" s="61">
        <v>0</v>
      </c>
      <c r="G335" s="61">
        <v>0</v>
      </c>
      <c r="H335" s="61">
        <v>1800</v>
      </c>
      <c r="I335" s="61" t="s">
        <v>66</v>
      </c>
      <c r="J335" s="61" t="s">
        <v>66</v>
      </c>
    </row>
    <row r="338" spans="1:13" x14ac:dyDescent="0.2">
      <c r="A338" s="163" t="s">
        <v>65</v>
      </c>
      <c r="B338" s="163"/>
      <c r="C338" s="163"/>
      <c r="D338" s="163"/>
      <c r="F338" s="28" t="s">
        <v>66</v>
      </c>
      <c r="I338" s="28" t="s">
        <v>67</v>
      </c>
    </row>
    <row r="339" spans="1:13" x14ac:dyDescent="0.2">
      <c r="C339" s="28" t="s">
        <v>66</v>
      </c>
      <c r="D339" s="28" t="s">
        <v>66</v>
      </c>
      <c r="F339" s="28" t="s">
        <v>66</v>
      </c>
    </row>
    <row r="352" spans="1:13" x14ac:dyDescent="0.2">
      <c r="J352" s="147"/>
      <c r="M352" s="147"/>
    </row>
    <row r="353" spans="13:13" x14ac:dyDescent="0.2">
      <c r="M353" s="147"/>
    </row>
    <row r="354" spans="13:13" x14ac:dyDescent="0.2">
      <c r="M354" s="147"/>
    </row>
    <row r="355" spans="13:13" x14ac:dyDescent="0.2">
      <c r="M355" s="147"/>
    </row>
    <row r="356" spans="13:13" x14ac:dyDescent="0.2">
      <c r="M356" s="147"/>
    </row>
    <row r="357" spans="13:13" x14ac:dyDescent="0.2">
      <c r="M357" s="147"/>
    </row>
    <row r="358" spans="13:13" x14ac:dyDescent="0.2">
      <c r="M358" s="147"/>
    </row>
    <row r="361" spans="13:13" x14ac:dyDescent="0.2">
      <c r="M361" s="147"/>
    </row>
  </sheetData>
  <mergeCells count="46">
    <mergeCell ref="A310:C310"/>
    <mergeCell ref="A325:C325"/>
    <mergeCell ref="A326:C326"/>
    <mergeCell ref="A338:D338"/>
    <mergeCell ref="A265:C265"/>
    <mergeCell ref="A266:C266"/>
    <mergeCell ref="A298:C298"/>
    <mergeCell ref="A299:C299"/>
    <mergeCell ref="A309:C309"/>
    <mergeCell ref="A332:C332"/>
    <mergeCell ref="A333:C333"/>
    <mergeCell ref="A183:C183"/>
    <mergeCell ref="A206:C206"/>
    <mergeCell ref="A207:C207"/>
    <mergeCell ref="A245:C245"/>
    <mergeCell ref="A246:C246"/>
    <mergeCell ref="A129:C129"/>
    <mergeCell ref="A130:C130"/>
    <mergeCell ref="A147:C147"/>
    <mergeCell ref="A148:C148"/>
    <mergeCell ref="A182:C182"/>
    <mergeCell ref="A77:C77"/>
    <mergeCell ref="A92:C92"/>
    <mergeCell ref="A93:C93"/>
    <mergeCell ref="A108:C108"/>
    <mergeCell ref="A109:C109"/>
    <mergeCell ref="A64:C64"/>
    <mergeCell ref="A65:C65"/>
    <mergeCell ref="A70:C70"/>
    <mergeCell ref="A71:C71"/>
    <mergeCell ref="A76:C76"/>
    <mergeCell ref="A40:C40"/>
    <mergeCell ref="A52:C52"/>
    <mergeCell ref="A53:C53"/>
    <mergeCell ref="A58:C58"/>
    <mergeCell ref="A59:C59"/>
    <mergeCell ref="A8:C8"/>
    <mergeCell ref="A9:C9"/>
    <mergeCell ref="A11:C11"/>
    <mergeCell ref="A12:C12"/>
    <mergeCell ref="A39:C39"/>
    <mergeCell ref="A1:J1"/>
    <mergeCell ref="A3:J3"/>
    <mergeCell ref="A5:C5"/>
    <mergeCell ref="A6:C6"/>
    <mergeCell ref="A7:C7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OŠ Goričan-knjižnica</cp:lastModifiedBy>
  <cp:lastPrinted>2023-11-21T09:31:20Z</cp:lastPrinted>
  <dcterms:created xsi:type="dcterms:W3CDTF">2022-08-12T12:51:27Z</dcterms:created>
  <dcterms:modified xsi:type="dcterms:W3CDTF">2024-01-10T07:58:11Z</dcterms:modified>
</cp:coreProperties>
</file>