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Goričan-knjižnica\Desktop\"/>
    </mc:Choice>
  </mc:AlternateContent>
  <bookViews>
    <workbookView xWindow="0" yWindow="0" windowWidth="28800" windowHeight="12330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3" i="7" l="1"/>
  <c r="C90" i="8" l="1"/>
  <c r="E30" i="3"/>
  <c r="J29" i="8"/>
  <c r="I40" i="8"/>
  <c r="J40" i="8" s="1"/>
  <c r="J36" i="8"/>
  <c r="J37" i="8"/>
  <c r="J38" i="8"/>
  <c r="C28" i="8"/>
  <c r="C15" i="8"/>
  <c r="M56" i="7" l="1"/>
  <c r="J84" i="8" l="1"/>
  <c r="K48" i="8"/>
  <c r="B78" i="8" l="1"/>
  <c r="B72" i="8"/>
  <c r="D67" i="3" l="1"/>
  <c r="D61" i="3"/>
  <c r="N53" i="3"/>
  <c r="D31" i="3"/>
  <c r="N19" i="3"/>
  <c r="M11" i="3"/>
  <c r="F78" i="8"/>
  <c r="M99" i="7"/>
  <c r="E15" i="7"/>
  <c r="D27" i="8"/>
  <c r="C27" i="8"/>
  <c r="B27" i="8"/>
  <c r="D22" i="8"/>
  <c r="C22" i="8"/>
  <c r="B22" i="8"/>
  <c r="D19" i="8"/>
  <c r="C19" i="8"/>
  <c r="B19" i="8"/>
  <c r="D12" i="8"/>
  <c r="C12" i="8"/>
  <c r="B12" i="8"/>
  <c r="B11" i="8" l="1"/>
  <c r="C11" i="8"/>
  <c r="D11" i="8"/>
  <c r="F11" i="8"/>
  <c r="E11" i="8"/>
  <c r="F61" i="3" l="1"/>
  <c r="F50" i="3"/>
  <c r="F43" i="3"/>
  <c r="F38" i="3"/>
  <c r="F31" i="3"/>
  <c r="D38" i="8" l="1"/>
  <c r="F89" i="8"/>
  <c r="E89" i="8"/>
  <c r="D90" i="8"/>
  <c r="D89" i="8" s="1"/>
  <c r="C89" i="8"/>
  <c r="B90" i="8"/>
  <c r="B89" i="8" s="1"/>
  <c r="F81" i="8"/>
  <c r="E81" i="8"/>
  <c r="D81" i="8"/>
  <c r="C81" i="8"/>
  <c r="C37" i="8" s="1"/>
  <c r="B81" i="8"/>
  <c r="D78" i="8"/>
  <c r="C78" i="8"/>
  <c r="F72" i="8"/>
  <c r="E72" i="8"/>
  <c r="D72" i="8"/>
  <c r="C72" i="8"/>
  <c r="F70" i="8"/>
  <c r="E70" i="8"/>
  <c r="D70" i="8"/>
  <c r="C70" i="8"/>
  <c r="B70" i="8"/>
  <c r="F61" i="8"/>
  <c r="E61" i="8"/>
  <c r="D61" i="8"/>
  <c r="C61" i="8"/>
  <c r="B61" i="8"/>
  <c r="F54" i="8"/>
  <c r="E54" i="8"/>
  <c r="D54" i="8"/>
  <c r="C54" i="8"/>
  <c r="B54" i="8"/>
  <c r="F49" i="8"/>
  <c r="E49" i="8"/>
  <c r="D49" i="8"/>
  <c r="C49" i="8"/>
  <c r="B49" i="8"/>
  <c r="C38" i="8"/>
  <c r="B38" i="8"/>
  <c r="D48" i="8" l="1"/>
  <c r="D37" i="8" s="1"/>
  <c r="D36" i="8" s="1"/>
  <c r="E37" i="8"/>
  <c r="E36" i="8" s="1"/>
  <c r="F37" i="8"/>
  <c r="F36" i="8" s="1"/>
  <c r="C48" i="8"/>
  <c r="B48" i="8"/>
  <c r="B37" i="8" s="1"/>
  <c r="B36" i="8" s="1"/>
  <c r="C36" i="8"/>
  <c r="E59" i="3" l="1"/>
  <c r="F59" i="3"/>
  <c r="F37" i="3" s="1"/>
  <c r="G59" i="3"/>
  <c r="H59" i="3"/>
  <c r="D59" i="3"/>
  <c r="F90" i="7"/>
  <c r="G90" i="7"/>
  <c r="E90" i="7"/>
  <c r="E91" i="7"/>
  <c r="F142" i="7"/>
  <c r="G142" i="7"/>
  <c r="E142" i="7"/>
  <c r="F145" i="7"/>
  <c r="G145" i="7"/>
  <c r="H145" i="7"/>
  <c r="I145" i="7"/>
  <c r="E145" i="7"/>
  <c r="F127" i="7"/>
  <c r="G127" i="7"/>
  <c r="H127" i="7"/>
  <c r="H101" i="7" s="1"/>
  <c r="I127" i="7"/>
  <c r="I101" i="7" s="1"/>
  <c r="G101" i="7"/>
  <c r="E101" i="7"/>
  <c r="F111" i="7"/>
  <c r="G111" i="7"/>
  <c r="E111" i="7"/>
  <c r="E50" i="3"/>
  <c r="G50" i="3"/>
  <c r="H50" i="3"/>
  <c r="D50" i="3"/>
  <c r="E74" i="3" l="1"/>
  <c r="E73" i="3" s="1"/>
  <c r="F74" i="3"/>
  <c r="F73" i="3" s="1"/>
  <c r="G73" i="3"/>
  <c r="D74" i="3"/>
  <c r="D73" i="3" s="1"/>
  <c r="H73" i="3"/>
  <c r="E12" i="3"/>
  <c r="F12" i="3"/>
  <c r="E17" i="3"/>
  <c r="F17" i="3"/>
  <c r="E19" i="3"/>
  <c r="F19" i="3"/>
  <c r="E22" i="3"/>
  <c r="F22" i="3"/>
  <c r="H11" i="3" l="1"/>
  <c r="G11" i="3"/>
  <c r="E11" i="3"/>
  <c r="F11" i="3"/>
  <c r="F96" i="7"/>
  <c r="G96" i="7"/>
  <c r="H96" i="7"/>
  <c r="I96" i="7"/>
  <c r="E96" i="7"/>
  <c r="F97" i="7"/>
  <c r="G97" i="7"/>
  <c r="E97" i="7"/>
  <c r="F128" i="7"/>
  <c r="G128" i="7"/>
  <c r="E128" i="7"/>
  <c r="E127" i="7" s="1"/>
  <c r="F122" i="7"/>
  <c r="G122" i="7"/>
  <c r="H122" i="7"/>
  <c r="I122" i="7"/>
  <c r="E122" i="7"/>
  <c r="F125" i="7"/>
  <c r="G125" i="7"/>
  <c r="E125" i="7"/>
  <c r="F159" i="7" l="1"/>
  <c r="G159" i="7"/>
  <c r="H159" i="7"/>
  <c r="I159" i="7"/>
  <c r="E159" i="7"/>
  <c r="F166" i="7"/>
  <c r="G166" i="7"/>
  <c r="H166" i="7"/>
  <c r="I166" i="7"/>
  <c r="E166" i="7"/>
  <c r="F164" i="7"/>
  <c r="G164" i="7"/>
  <c r="H164" i="7"/>
  <c r="I164" i="7"/>
  <c r="E164" i="7"/>
  <c r="F161" i="7"/>
  <c r="G161" i="7"/>
  <c r="H161" i="7"/>
  <c r="I161" i="7"/>
  <c r="E161" i="7"/>
  <c r="F152" i="7"/>
  <c r="F147" i="7" s="1"/>
  <c r="G152" i="7"/>
  <c r="H152" i="7"/>
  <c r="I152" i="7"/>
  <c r="E152" i="7"/>
  <c r="F148" i="7"/>
  <c r="G148" i="7"/>
  <c r="H148" i="7"/>
  <c r="I148" i="7"/>
  <c r="E148" i="7"/>
  <c r="E147" i="7" s="1"/>
  <c r="F143" i="7"/>
  <c r="H143" i="7"/>
  <c r="I143" i="7"/>
  <c r="E143" i="7"/>
  <c r="F133" i="7"/>
  <c r="G133" i="7"/>
  <c r="E133" i="7"/>
  <c r="F137" i="7"/>
  <c r="G137" i="7"/>
  <c r="E137" i="7"/>
  <c r="F120" i="7"/>
  <c r="G120" i="7"/>
  <c r="H120" i="7"/>
  <c r="I120" i="7"/>
  <c r="E120" i="7"/>
  <c r="E117" i="7"/>
  <c r="F117" i="7"/>
  <c r="G117" i="7"/>
  <c r="H117" i="7"/>
  <c r="I117" i="7"/>
  <c r="F112" i="7"/>
  <c r="G112" i="7"/>
  <c r="H112" i="7"/>
  <c r="I112" i="7"/>
  <c r="E112" i="7"/>
  <c r="F109" i="7"/>
  <c r="G109" i="7"/>
  <c r="H109" i="7"/>
  <c r="I109" i="7"/>
  <c r="E109" i="7"/>
  <c r="F107" i="7"/>
  <c r="G107" i="7"/>
  <c r="H107" i="7"/>
  <c r="I107" i="7"/>
  <c r="E107" i="7"/>
  <c r="F103" i="7"/>
  <c r="G103" i="7"/>
  <c r="H103" i="7"/>
  <c r="I103" i="7"/>
  <c r="E103" i="7"/>
  <c r="F91" i="7"/>
  <c r="G91" i="7"/>
  <c r="H91" i="7"/>
  <c r="I91" i="7"/>
  <c r="F88" i="7"/>
  <c r="G88" i="7"/>
  <c r="H88" i="7"/>
  <c r="I88" i="7"/>
  <c r="E88" i="7"/>
  <c r="F86" i="7"/>
  <c r="G86" i="7"/>
  <c r="H86" i="7"/>
  <c r="I86" i="7"/>
  <c r="E86" i="7"/>
  <c r="F84" i="7"/>
  <c r="G84" i="7"/>
  <c r="H84" i="7"/>
  <c r="I84" i="7"/>
  <c r="E84" i="7"/>
  <c r="F78" i="7"/>
  <c r="G78" i="7"/>
  <c r="H78" i="7"/>
  <c r="I78" i="7"/>
  <c r="E78" i="7"/>
  <c r="F76" i="7"/>
  <c r="G76" i="7"/>
  <c r="H76" i="7"/>
  <c r="I76" i="7"/>
  <c r="E76" i="7"/>
  <c r="F66" i="7"/>
  <c r="F65" i="7" s="1"/>
  <c r="G66" i="7"/>
  <c r="G65" i="7" s="1"/>
  <c r="H66" i="7"/>
  <c r="I66" i="7"/>
  <c r="E66" i="7"/>
  <c r="E65" i="7" s="1"/>
  <c r="F63" i="7"/>
  <c r="G63" i="7"/>
  <c r="H63" i="7"/>
  <c r="I63" i="7"/>
  <c r="E63" i="7"/>
  <c r="F61" i="7"/>
  <c r="G61" i="7"/>
  <c r="H61" i="7"/>
  <c r="I61" i="7"/>
  <c r="E61" i="7"/>
  <c r="F59" i="7"/>
  <c r="G59" i="7"/>
  <c r="H59" i="7"/>
  <c r="I59" i="7"/>
  <c r="E59" i="7"/>
  <c r="F49" i="7"/>
  <c r="F48" i="7" s="1"/>
  <c r="G49" i="7"/>
  <c r="G48" i="7" s="1"/>
  <c r="H49" i="7"/>
  <c r="I49" i="7"/>
  <c r="E49" i="7"/>
  <c r="E48" i="7" s="1"/>
  <c r="F46" i="7"/>
  <c r="G46" i="7"/>
  <c r="H46" i="7"/>
  <c r="I46" i="7"/>
  <c r="E46" i="7"/>
  <c r="F44" i="7"/>
  <c r="H44" i="7"/>
  <c r="I44" i="7"/>
  <c r="E44" i="7"/>
  <c r="F42" i="7"/>
  <c r="G42" i="7"/>
  <c r="H42" i="7"/>
  <c r="I42" i="7"/>
  <c r="E42" i="7"/>
  <c r="F34" i="7"/>
  <c r="F33" i="7" s="1"/>
  <c r="G34" i="7"/>
  <c r="G33" i="7" s="1"/>
  <c r="H34" i="7"/>
  <c r="I34" i="7"/>
  <c r="E34" i="7"/>
  <c r="E33" i="7" s="1"/>
  <c r="F31" i="7"/>
  <c r="G31" i="7"/>
  <c r="H31" i="7"/>
  <c r="I31" i="7"/>
  <c r="E31" i="7"/>
  <c r="F22" i="7"/>
  <c r="G22" i="7"/>
  <c r="H22" i="7"/>
  <c r="I22" i="7"/>
  <c r="E22" i="7"/>
  <c r="F15" i="7"/>
  <c r="G15" i="7"/>
  <c r="H15" i="7"/>
  <c r="I15" i="7"/>
  <c r="F11" i="7"/>
  <c r="G11" i="7"/>
  <c r="H11" i="7"/>
  <c r="I11" i="7"/>
  <c r="E11" i="7"/>
  <c r="I9" i="7" l="1"/>
  <c r="E10" i="7"/>
  <c r="E9" i="7" s="1"/>
  <c r="H141" i="7"/>
  <c r="H9" i="7"/>
  <c r="F10" i="7"/>
  <c r="F9" i="7" s="1"/>
  <c r="G10" i="7"/>
  <c r="G9" i="7" s="1"/>
  <c r="G147" i="7"/>
  <c r="G102" i="7"/>
  <c r="F141" i="7"/>
  <c r="H157" i="7"/>
  <c r="H132" i="7"/>
  <c r="G132" i="7"/>
  <c r="G158" i="7"/>
  <c r="G157" i="7" s="1"/>
  <c r="F132" i="7"/>
  <c r="E158" i="7"/>
  <c r="E157" i="7" s="1"/>
  <c r="E141" i="7"/>
  <c r="I141" i="7"/>
  <c r="I157" i="7"/>
  <c r="G141" i="7"/>
  <c r="G168" i="7" s="1"/>
  <c r="E132" i="7"/>
  <c r="I132" i="7"/>
  <c r="E102" i="7"/>
  <c r="F158" i="7"/>
  <c r="F157" i="7" s="1"/>
  <c r="F102" i="7"/>
  <c r="F101" i="7" s="1"/>
  <c r="F168" i="7" s="1"/>
  <c r="H82" i="7"/>
  <c r="F83" i="7"/>
  <c r="F82" i="7" s="1"/>
  <c r="G83" i="7"/>
  <c r="G82" i="7" s="1"/>
  <c r="E83" i="7"/>
  <c r="E82" i="7" s="1"/>
  <c r="I82" i="7"/>
  <c r="H40" i="7"/>
  <c r="H74" i="7"/>
  <c r="G41" i="7"/>
  <c r="G40" i="7" s="1"/>
  <c r="E75" i="7"/>
  <c r="E74" i="7" s="1"/>
  <c r="I74" i="7"/>
  <c r="E58" i="7"/>
  <c r="E57" i="7" s="1"/>
  <c r="G75" i="7"/>
  <c r="G74" i="7" s="1"/>
  <c r="F75" i="7"/>
  <c r="F74" i="7" s="1"/>
  <c r="E41" i="7"/>
  <c r="E40" i="7" s="1"/>
  <c r="I57" i="7"/>
  <c r="H57" i="7"/>
  <c r="G58" i="7"/>
  <c r="G57" i="7" s="1"/>
  <c r="I40" i="7"/>
  <c r="F58" i="7"/>
  <c r="F57" i="7" s="1"/>
  <c r="F41" i="7"/>
  <c r="F40" i="7" s="1"/>
  <c r="E70" i="3"/>
  <c r="F70" i="3"/>
  <c r="E67" i="3"/>
  <c r="F67" i="3"/>
  <c r="E61" i="3"/>
  <c r="G61" i="3"/>
  <c r="H61" i="3"/>
  <c r="E38" i="3"/>
  <c r="E37" i="3" s="1"/>
  <c r="G38" i="3"/>
  <c r="H38" i="3"/>
  <c r="E43" i="3"/>
  <c r="G43" i="3"/>
  <c r="H43" i="3"/>
  <c r="D38" i="3"/>
  <c r="E31" i="3"/>
  <c r="D70" i="3"/>
  <c r="D43" i="3"/>
  <c r="D22" i="3"/>
  <c r="D19" i="3"/>
  <c r="D17" i="3"/>
  <c r="D12" i="3"/>
  <c r="D11" i="3" l="1"/>
  <c r="I168" i="7"/>
  <c r="H168" i="7"/>
  <c r="F30" i="3"/>
  <c r="F29" i="3" s="1"/>
  <c r="D37" i="3"/>
  <c r="D30" i="3" s="1"/>
  <c r="D29" i="3" s="1"/>
  <c r="G30" i="3"/>
  <c r="G29" i="3" s="1"/>
  <c r="E29" i="3"/>
  <c r="H30" i="3"/>
  <c r="H29" i="3" s="1"/>
  <c r="E168" i="7"/>
  <c r="G34" i="10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F14" i="10" l="1"/>
  <c r="F22" i="10" s="1"/>
  <c r="F28" i="10" s="1"/>
  <c r="F29" i="10" s="1"/>
  <c r="J14" i="10"/>
  <c r="I14" i="10"/>
  <c r="I22" i="10" s="1"/>
  <c r="I28" i="10" s="1"/>
  <c r="I29" i="10" s="1"/>
  <c r="G14" i="10"/>
  <c r="G22" i="10" s="1"/>
  <c r="G28" i="10" s="1"/>
  <c r="G29" i="10" s="1"/>
  <c r="H14" i="10"/>
  <c r="H22" i="10" s="1"/>
  <c r="H28" i="10" s="1"/>
  <c r="H29" i="10" s="1"/>
  <c r="J22" i="10"/>
  <c r="J28" i="10" s="1"/>
  <c r="J29" i="10" s="1"/>
</calcChain>
</file>

<file path=xl/sharedStrings.xml><?xml version="1.0" encoding="utf-8"?>
<sst xmlns="http://schemas.openxmlformats.org/spreadsheetml/2006/main" count="472" uniqueCount="202">
  <si>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</si>
  <si>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</si>
  <si>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</si>
  <si>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</si>
  <si>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</si>
  <si>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</si>
  <si>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</si>
  <si>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</si>
  <si>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</si>
  <si>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</si>
  <si>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</si>
  <si>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</si>
  <si>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</si>
  <si>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</si>
  <si>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</si>
  <si>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</si>
  <si>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</si>
  <si>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</si>
  <si>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</si>
  <si>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</si>
  <si>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</si>
  <si>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</si>
  <si>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</si>
  <si>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</si>
  <si>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</si>
  <si>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</si>
  <si>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</si>
  <si>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</si>
  <si>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</si>
  <si>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</si>
  <si>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</si>
  <si>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</si>
  <si>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</si>
  <si>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</si>
  <si>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</si>
  <si>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</si>
  <si>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</si>
  <si>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</si>
  <si>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</si>
  <si>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</si>
  <si>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</si>
  <si>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</si>
  <si>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</si>
  <si>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</si>
  <si>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</si>
  <si>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</si>
  <si>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</si>
  <si>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</si>
  <si>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</si>
  <si>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</si>
  <si>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</si>
  <si>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</si>
  <si>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</si>
  <si>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</si>
  <si>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</si>
  <si>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</si>
  <si>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</si>
  <si>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</si>
  <si>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</si>
  <si>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</si>
  <si>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</si>
  <si>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</si>
  <si>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</si>
  <si>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</si>
  <si>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</si>
  <si>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</si>
  <si>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</si>
  <si>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</si>
  <si>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</si>
  <si>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</si>
  <si>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</si>
  <si>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</si>
  <si>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</si>
  <si>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</si>
  <si>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</si>
  <si>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</si>
  <si>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</si>
  <si>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</si>
  <si>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</si>
  <si>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</si>
  <si>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</si>
  <si>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09 Obrazovanje</t>
  </si>
  <si>
    <t>096 Dodatne usluge u obrazovanju</t>
  </si>
  <si>
    <t>Tekuće pomoći</t>
  </si>
  <si>
    <t>Kapitalne pomoći</t>
  </si>
  <si>
    <t>Tekuće pomoći temeljem prijenosa EU</t>
  </si>
  <si>
    <t>Prihodi od administrativnih pristojbi</t>
  </si>
  <si>
    <t>Ostali nespomenuti prihodi</t>
  </si>
  <si>
    <t>Prihodi od pruženih usluga</t>
  </si>
  <si>
    <t>Tekuće donacije</t>
  </si>
  <si>
    <t>Ostali prihodi</t>
  </si>
  <si>
    <t xml:space="preserve">Prihodi iz nadležnog proračuna </t>
  </si>
  <si>
    <t>Plaće za redovan rad</t>
  </si>
  <si>
    <t>Plaće za prekovremeni rad</t>
  </si>
  <si>
    <t>Plaće za posebne uvjete rada</t>
  </si>
  <si>
    <t>Ostali rashodi za zaposlene</t>
  </si>
  <si>
    <t>Doprinosi za zdravstveno osiguranje</t>
  </si>
  <si>
    <t>Službena putovanja</t>
  </si>
  <si>
    <t>Naknade za prijevoz</t>
  </si>
  <si>
    <t>Stručno usavršavanje zaposlenika</t>
  </si>
  <si>
    <t>Ostale naknade zaposlenima</t>
  </si>
  <si>
    <t>Uredski materijal</t>
  </si>
  <si>
    <t>Materijal i sirovine</t>
  </si>
  <si>
    <t>Energija</t>
  </si>
  <si>
    <t>Mat. Za tekuće i inv. Održavanje</t>
  </si>
  <si>
    <t>Sitini inventar</t>
  </si>
  <si>
    <t>Radna odjeća</t>
  </si>
  <si>
    <t>Usluge telefona</t>
  </si>
  <si>
    <t>Tekuće i inv. Održavanje</t>
  </si>
  <si>
    <t>Usluge promidžbe i inf</t>
  </si>
  <si>
    <t>Komunalne usluge</t>
  </si>
  <si>
    <t>Zdravstvene i veterinarske usl</t>
  </si>
  <si>
    <t>Intelektualne usluge</t>
  </si>
  <si>
    <t>Računalne usluge</t>
  </si>
  <si>
    <t>Premije osiguranja</t>
  </si>
  <si>
    <t>Članarine</t>
  </si>
  <si>
    <t>Pristojbe i naknade</t>
  </si>
  <si>
    <t>Ostali nespomenuti rashodi</t>
  </si>
  <si>
    <t>Bankarske usluge</t>
  </si>
  <si>
    <t>Naknade građanima i kućans</t>
  </si>
  <si>
    <t>Proizvedena dugotrajna</t>
  </si>
  <si>
    <t>Uredska oprema i namještaj</t>
  </si>
  <si>
    <t>Komunikacijska oprema</t>
  </si>
  <si>
    <t>Sportska i glazbena opr</t>
  </si>
  <si>
    <t>Knjige u knjižnici</t>
  </si>
  <si>
    <t>Oprema za ostale namjene</t>
  </si>
  <si>
    <t>PROGRAM 1013</t>
  </si>
  <si>
    <t>Aktivnost 1013A1001301</t>
  </si>
  <si>
    <t>Izvor financiranja 44</t>
  </si>
  <si>
    <t>Decentralizirane funkcije OŠ</t>
  </si>
  <si>
    <t>Naknada troškova zaposlenima</t>
  </si>
  <si>
    <t>Stručno usavršavanje</t>
  </si>
  <si>
    <t>Ostale naknade troškova zaposl</t>
  </si>
  <si>
    <t>Rashodi za materijal i energiju</t>
  </si>
  <si>
    <t>Mat i dijelovi za tekuće održavanje</t>
  </si>
  <si>
    <t>Sitni inventar</t>
  </si>
  <si>
    <t>Rashodi za usluge</t>
  </si>
  <si>
    <t>Usluge telefona i pošte</t>
  </si>
  <si>
    <t>Usluge tekućeg i inv održavanja</t>
  </si>
  <si>
    <t>Zdravstvene i veterinarske usluge</t>
  </si>
  <si>
    <t>Ostale usluge</t>
  </si>
  <si>
    <t>Ostali rashodi</t>
  </si>
  <si>
    <t>Financijski rashodi</t>
  </si>
  <si>
    <t>Aktivnost 1001T100117</t>
  </si>
  <si>
    <t>Izvor financiranja 11</t>
  </si>
  <si>
    <t>Opći prihodi i primici</t>
  </si>
  <si>
    <t>Plaće (bruto)</t>
  </si>
  <si>
    <t>Doprinosi na plaće</t>
  </si>
  <si>
    <t>Zdravstveno osiguranje</t>
  </si>
  <si>
    <t>Naknade troškova zaposlenima</t>
  </si>
  <si>
    <t>Ostale naknade troškova</t>
  </si>
  <si>
    <t>Izvor financiranja 51</t>
  </si>
  <si>
    <t>Škole jednakih mogućnosti</t>
  </si>
  <si>
    <t>Aktivnost 1013A1001330</t>
  </si>
  <si>
    <t>Rashodi za mat i energiju</t>
  </si>
  <si>
    <t>Izvor financiranja 52</t>
  </si>
  <si>
    <t>PRODUŽENI BORAVAK</t>
  </si>
  <si>
    <t>Pomoći EU</t>
  </si>
  <si>
    <t>Naknada troškova osobama izvan radnog odnosa</t>
  </si>
  <si>
    <t>TUR</t>
  </si>
  <si>
    <t>Ostale pomoći, MZO</t>
  </si>
  <si>
    <t>Izvor financiranja 61</t>
  </si>
  <si>
    <t>Donacije</t>
  </si>
  <si>
    <t>Knjige i umjetnička djela</t>
  </si>
  <si>
    <t>Postrojenja i oprema</t>
  </si>
  <si>
    <t>Sportska i glazbena oprema</t>
  </si>
  <si>
    <t>Izvor financiranja 43</t>
  </si>
  <si>
    <t>Ostali prihodi za posebne namjene</t>
  </si>
  <si>
    <t>Doprinos za zdravstveno</t>
  </si>
  <si>
    <t>Ostali nespomenuti rashodi posl</t>
  </si>
  <si>
    <t>Izvor financiranja 31</t>
  </si>
  <si>
    <t>Vlastiti prihodi</t>
  </si>
  <si>
    <t>Uredski mat i ostali mat rashodi</t>
  </si>
  <si>
    <t>Tekuće i investicijsko održavanje</t>
  </si>
  <si>
    <t>Rashodi za uslugu</t>
  </si>
  <si>
    <t>Intelektualne i osobne usluge</t>
  </si>
  <si>
    <t>SVEUKUPNI RASHODI:</t>
  </si>
  <si>
    <t>GRAĐANSKI ODGOJ</t>
  </si>
  <si>
    <t>Naknade građanima i kućnstvima</t>
  </si>
  <si>
    <t>Školski projekti</t>
  </si>
  <si>
    <t>Proizvedena dugotrajna imovina</t>
  </si>
  <si>
    <t xml:space="preserve">Knjige </t>
  </si>
  <si>
    <t>Ostale pomoći, GRAD PRELOG</t>
  </si>
  <si>
    <t>Troškovi osobama izvan radnog odnosa</t>
  </si>
  <si>
    <t>3+4</t>
  </si>
  <si>
    <t>44 Decentralizirana sredstva</t>
  </si>
  <si>
    <t>11 Opći prihodi i primici</t>
  </si>
  <si>
    <t>43 Ostali prihodi za posebne namjene</t>
  </si>
  <si>
    <t>51 Pomoći EU</t>
  </si>
  <si>
    <t>52 Ostale pomoći</t>
  </si>
  <si>
    <t>3+4 RASHODI UKUPNO</t>
  </si>
  <si>
    <t>31 Rshodi za zaposlene</t>
  </si>
  <si>
    <t>32 Materijalni rashodi</t>
  </si>
  <si>
    <t>31 Vlastiti i ostali prihodi</t>
  </si>
  <si>
    <t>61 Donacije</t>
  </si>
  <si>
    <t>4 Rashodi za nabavu nefinancijske imovine</t>
  </si>
  <si>
    <t>3 Rashodi poslovanja</t>
  </si>
  <si>
    <t>34 Bankarske usluge</t>
  </si>
  <si>
    <t>37 Naknade građanima i kućanstvima</t>
  </si>
  <si>
    <t>Sudski postupci</t>
  </si>
  <si>
    <t>Zatezne kamate</t>
  </si>
  <si>
    <t>plaća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</si>
</sst>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n"/>
    <numFmt numFmtId="165" formatCode="#,##0\ _k_n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9" fillId="5" borderId="3" xfId="0" applyNumberFormat="1" applyFont="1" applyFill="1" applyBorder="1" applyAlignment="1" applyProtection="1">
      <alignment vertical="center" wrapText="1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0" fontId="8" fillId="5" borderId="3" xfId="0" quotePrefix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164" fontId="0" fillId="0" borderId="0" xfId="0" applyNumberFormat="1"/>
    <xf numFmtId="0" fontId="20" fillId="2" borderId="3" xfId="0" quotePrefix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right"/>
    </xf>
    <xf numFmtId="0" fontId="7" fillId="2" borderId="3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15" fillId="6" borderId="4" xfId="0" applyNumberFormat="1" applyFont="1" applyFill="1" applyBorder="1" applyAlignment="1" applyProtection="1">
      <alignment horizontal="left" vertical="center" wrapText="1"/>
    </xf>
    <xf numFmtId="3" fontId="6" fillId="6" borderId="4" xfId="0" applyNumberFormat="1" applyFont="1" applyFill="1" applyBorder="1" applyAlignment="1">
      <alignment horizontal="right"/>
    </xf>
    <xf numFmtId="0" fontId="1" fillId="0" borderId="0" xfId="0" applyFont="1"/>
    <xf numFmtId="0" fontId="6" fillId="6" borderId="2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3" fontId="3" fillId="6" borderId="4" xfId="0" applyNumberFormat="1" applyFont="1" applyFill="1" applyBorder="1" applyAlignment="1">
      <alignment horizontal="right"/>
    </xf>
    <xf numFmtId="0" fontId="10" fillId="6" borderId="4" xfId="0" applyNumberFormat="1" applyFont="1" applyFill="1" applyBorder="1" applyAlignment="1" applyProtection="1">
      <alignment horizontal="left" vertical="center" wrapText="1"/>
    </xf>
    <xf numFmtId="0" fontId="15" fillId="6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3" fillId="2" borderId="4" xfId="0" applyNumberFormat="1" applyFont="1" applyFill="1" applyBorder="1" applyAlignment="1" applyProtection="1">
      <alignment horizontal="right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/>
    <xf numFmtId="0" fontId="9" fillId="2" borderId="3" xfId="0" quotePrefix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3" fontId="6" fillId="5" borderId="4" xfId="0" applyNumberFormat="1" applyFont="1" applyFill="1" applyBorder="1" applyAlignment="1" applyProtection="1">
      <alignment horizontal="right" vertical="center" wrapText="1"/>
    </xf>
    <xf numFmtId="0" fontId="7" fillId="5" borderId="3" xfId="0" quotePrefix="1" applyFont="1" applyFill="1" applyBorder="1" applyAlignment="1">
      <alignment horizontal="left" vertical="center"/>
    </xf>
    <xf numFmtId="0" fontId="7" fillId="5" borderId="3" xfId="0" quotePrefix="1" applyFont="1" applyFill="1" applyBorder="1" applyAlignment="1">
      <alignment horizontal="left" vertical="center" wrapText="1"/>
    </xf>
    <xf numFmtId="0" fontId="3" fillId="5" borderId="3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0" fontId="8" fillId="5" borderId="3" xfId="0" quotePrefix="1" applyFont="1" applyFill="1" applyBorder="1" applyAlignment="1">
      <alignment horizontal="left" vertical="center" wrapText="1"/>
    </xf>
    <xf numFmtId="0" fontId="7" fillId="5" borderId="3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15" fillId="6" borderId="1" xfId="0" applyNumberFormat="1" applyFont="1" applyFill="1" applyBorder="1" applyAlignment="1" applyProtection="1">
      <alignment horizontal="left" vertical="center" wrapText="1"/>
    </xf>
    <xf numFmtId="0" fontId="15" fillId="6" borderId="2" xfId="0" applyNumberFormat="1" applyFont="1" applyFill="1" applyBorder="1" applyAlignment="1" applyProtection="1">
      <alignment horizontal="left" vertical="center" wrapText="1"/>
    </xf>
    <xf numFmtId="0" fontId="15" fillId="6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6" borderId="2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5" fillId="2" borderId="1" xfId="0" applyNumberFormat="1" applyFont="1" applyFill="1" applyBorder="1" applyAlignment="1" applyProtection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H12" sqref="H12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26" t="s">
        <v>40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126" t="s">
        <v>20</v>
      </c>
      <c r="B3" s="126"/>
      <c r="C3" s="126"/>
      <c r="D3" s="126"/>
      <c r="E3" s="126"/>
      <c r="F3" s="126"/>
      <c r="G3" s="126"/>
      <c r="H3" s="126"/>
      <c r="I3" s="139"/>
      <c r="J3" s="139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126" t="s">
        <v>33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45</v>
      </c>
    </row>
    <row r="7" spans="1:10" ht="25.5" x14ac:dyDescent="0.25">
      <c r="A7" s="29"/>
      <c r="B7" s="30"/>
      <c r="C7" s="30"/>
      <c r="D7" s="31"/>
      <c r="E7" s="32"/>
      <c r="F7" s="3" t="s">
        <v>46</v>
      </c>
      <c r="G7" s="3" t="s">
        <v>44</v>
      </c>
      <c r="H7" s="3" t="s">
        <v>54</v>
      </c>
      <c r="I7" s="3" t="s">
        <v>55</v>
      </c>
      <c r="J7" s="3" t="s">
        <v>56</v>
      </c>
    </row>
    <row r="8" spans="1:10" x14ac:dyDescent="0.25">
      <c r="A8" s="131" t="s">
        <v>0</v>
      </c>
      <c r="B8" s="125"/>
      <c r="C8" s="125"/>
      <c r="D8" s="125"/>
      <c r="E8" s="140"/>
      <c r="F8" s="33">
        <f>F9+F10</f>
        <v>503425</v>
      </c>
      <c r="G8" s="33">
        <f t="shared" ref="G8:J8" si="0">G9+G10</f>
        <v>503783</v>
      </c>
      <c r="H8" s="33">
        <f t="shared" si="0"/>
        <v>584084</v>
      </c>
      <c r="I8" s="33">
        <f t="shared" si="0"/>
        <v>596674</v>
      </c>
      <c r="J8" s="33">
        <f t="shared" si="0"/>
        <v>596674</v>
      </c>
    </row>
    <row r="9" spans="1:10" x14ac:dyDescent="0.25">
      <c r="A9" s="141" t="s">
        <v>48</v>
      </c>
      <c r="B9" s="142"/>
      <c r="C9" s="142"/>
      <c r="D9" s="142"/>
      <c r="E9" s="138"/>
      <c r="F9" s="34">
        <v>503425</v>
      </c>
      <c r="G9" s="34">
        <v>503783</v>
      </c>
      <c r="H9" s="34">
        <v>584084</v>
      </c>
      <c r="I9" s="34">
        <v>596674</v>
      </c>
      <c r="J9" s="34">
        <v>596674</v>
      </c>
    </row>
    <row r="10" spans="1:10" x14ac:dyDescent="0.25">
      <c r="A10" s="143" t="s">
        <v>49</v>
      </c>
      <c r="B10" s="138"/>
      <c r="C10" s="138"/>
      <c r="D10" s="138"/>
      <c r="E10" s="138"/>
      <c r="F10" s="34"/>
      <c r="G10" s="34"/>
      <c r="H10" s="34"/>
      <c r="I10" s="34"/>
      <c r="J10" s="34"/>
    </row>
    <row r="11" spans="1:10" x14ac:dyDescent="0.25">
      <c r="A11" s="37" t="s">
        <v>1</v>
      </c>
      <c r="B11" s="45"/>
      <c r="C11" s="45"/>
      <c r="D11" s="45"/>
      <c r="E11" s="45"/>
      <c r="F11" s="33">
        <f>F12+F13</f>
        <v>493909</v>
      </c>
      <c r="G11" s="33">
        <f t="shared" ref="G11:J11" si="1">G12+G13</f>
        <v>503783</v>
      </c>
      <c r="H11" s="33">
        <f t="shared" si="1"/>
        <v>584084</v>
      </c>
      <c r="I11" s="33">
        <f t="shared" si="1"/>
        <v>596674</v>
      </c>
      <c r="J11" s="33">
        <f t="shared" si="1"/>
        <v>596674</v>
      </c>
    </row>
    <row r="12" spans="1:10" x14ac:dyDescent="0.25">
      <c r="A12" s="144" t="s">
        <v>50</v>
      </c>
      <c r="B12" s="142"/>
      <c r="C12" s="142"/>
      <c r="D12" s="142"/>
      <c r="E12" s="142"/>
      <c r="F12" s="34">
        <v>486398</v>
      </c>
      <c r="G12" s="34">
        <v>497971</v>
      </c>
      <c r="H12" s="34">
        <v>580619</v>
      </c>
      <c r="I12" s="34">
        <v>593140</v>
      </c>
      <c r="J12" s="46">
        <v>593140</v>
      </c>
    </row>
    <row r="13" spans="1:10" x14ac:dyDescent="0.25">
      <c r="A13" s="137" t="s">
        <v>51</v>
      </c>
      <c r="B13" s="138"/>
      <c r="C13" s="138"/>
      <c r="D13" s="138"/>
      <c r="E13" s="138"/>
      <c r="F13" s="47">
        <v>7511</v>
      </c>
      <c r="G13" s="47">
        <v>5812</v>
      </c>
      <c r="H13" s="47">
        <v>3465</v>
      </c>
      <c r="I13" s="47">
        <v>3534</v>
      </c>
      <c r="J13" s="46">
        <v>3534</v>
      </c>
    </row>
    <row r="14" spans="1:10" x14ac:dyDescent="0.25">
      <c r="A14" s="124" t="s">
        <v>73</v>
      </c>
      <c r="B14" s="125"/>
      <c r="C14" s="125"/>
      <c r="D14" s="125"/>
      <c r="E14" s="125"/>
      <c r="F14" s="33">
        <f>F8-F11</f>
        <v>9516</v>
      </c>
      <c r="G14" s="33">
        <f t="shared" ref="G14:J14" si="2">G8-G11</f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126" t="s">
        <v>34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9"/>
      <c r="B18" s="30"/>
      <c r="C18" s="30"/>
      <c r="D18" s="31"/>
      <c r="E18" s="32"/>
      <c r="F18" s="3" t="s">
        <v>46</v>
      </c>
      <c r="G18" s="3" t="s">
        <v>44</v>
      </c>
      <c r="H18" s="3" t="s">
        <v>54</v>
      </c>
      <c r="I18" s="3" t="s">
        <v>55</v>
      </c>
      <c r="J18" s="3" t="s">
        <v>56</v>
      </c>
    </row>
    <row r="19" spans="1:10" x14ac:dyDescent="0.25">
      <c r="A19" s="137" t="s">
        <v>52</v>
      </c>
      <c r="B19" s="138"/>
      <c r="C19" s="138"/>
      <c r="D19" s="138"/>
      <c r="E19" s="138"/>
      <c r="F19" s="47"/>
      <c r="G19" s="47"/>
      <c r="H19" s="47"/>
      <c r="I19" s="47"/>
      <c r="J19" s="46"/>
    </row>
    <row r="20" spans="1:10" x14ac:dyDescent="0.25">
      <c r="A20" s="137" t="s">
        <v>53</v>
      </c>
      <c r="B20" s="138"/>
      <c r="C20" s="138"/>
      <c r="D20" s="138"/>
      <c r="E20" s="138"/>
      <c r="F20" s="47"/>
      <c r="G20" s="47"/>
      <c r="H20" s="47"/>
      <c r="I20" s="47"/>
      <c r="J20" s="46"/>
    </row>
    <row r="21" spans="1:10" x14ac:dyDescent="0.25">
      <c r="A21" s="124" t="s">
        <v>2</v>
      </c>
      <c r="B21" s="125"/>
      <c r="C21" s="125"/>
      <c r="D21" s="125"/>
      <c r="E21" s="125"/>
      <c r="F21" s="33">
        <f>F19-F20</f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x14ac:dyDescent="0.25">
      <c r="A22" s="124" t="s">
        <v>74</v>
      </c>
      <c r="B22" s="125"/>
      <c r="C22" s="125"/>
      <c r="D22" s="125"/>
      <c r="E22" s="125"/>
      <c r="F22" s="33">
        <f>F14+F21</f>
        <v>9516</v>
      </c>
      <c r="G22" s="33">
        <f t="shared" ref="G22:J22" si="4">G14+G21</f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126" t="s">
        <v>75</v>
      </c>
      <c r="B24" s="127"/>
      <c r="C24" s="127"/>
      <c r="D24" s="127"/>
      <c r="E24" s="127"/>
      <c r="F24" s="127"/>
      <c r="G24" s="127"/>
      <c r="H24" s="127"/>
      <c r="I24" s="127"/>
      <c r="J24" s="127"/>
    </row>
    <row r="25" spans="1:10" ht="15.75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5.5" x14ac:dyDescent="0.25">
      <c r="A26" s="29"/>
      <c r="B26" s="30"/>
      <c r="C26" s="30"/>
      <c r="D26" s="31"/>
      <c r="E26" s="32"/>
      <c r="F26" s="3" t="s">
        <v>46</v>
      </c>
      <c r="G26" s="3" t="s">
        <v>44</v>
      </c>
      <c r="H26" s="3" t="s">
        <v>54</v>
      </c>
      <c r="I26" s="3" t="s">
        <v>55</v>
      </c>
      <c r="J26" s="3" t="s">
        <v>56</v>
      </c>
    </row>
    <row r="27" spans="1:10" ht="15" customHeight="1" x14ac:dyDescent="0.25">
      <c r="A27" s="128" t="s">
        <v>76</v>
      </c>
      <c r="B27" s="129"/>
      <c r="C27" s="129"/>
      <c r="D27" s="129"/>
      <c r="E27" s="130"/>
      <c r="F27" s="48">
        <v>0</v>
      </c>
      <c r="G27" s="48">
        <v>0</v>
      </c>
      <c r="H27" s="48">
        <v>0</v>
      </c>
      <c r="I27" s="48">
        <v>0</v>
      </c>
      <c r="J27" s="49">
        <v>0</v>
      </c>
    </row>
    <row r="28" spans="1:10" ht="15" customHeight="1" x14ac:dyDescent="0.25">
      <c r="A28" s="124" t="s">
        <v>77</v>
      </c>
      <c r="B28" s="125"/>
      <c r="C28" s="125"/>
      <c r="D28" s="125"/>
      <c r="E28" s="125"/>
      <c r="F28" s="50">
        <f>F22+F27</f>
        <v>9516</v>
      </c>
      <c r="G28" s="50">
        <f t="shared" ref="G28:J28" si="5">G22+G27</f>
        <v>0</v>
      </c>
      <c r="H28" s="50">
        <f t="shared" si="5"/>
        <v>0</v>
      </c>
      <c r="I28" s="50">
        <f t="shared" si="5"/>
        <v>0</v>
      </c>
      <c r="J28" s="51">
        <f t="shared" si="5"/>
        <v>0</v>
      </c>
    </row>
    <row r="29" spans="1:10" ht="45" customHeight="1" x14ac:dyDescent="0.25">
      <c r="A29" s="131" t="s">
        <v>78</v>
      </c>
      <c r="B29" s="132"/>
      <c r="C29" s="132"/>
      <c r="D29" s="132"/>
      <c r="E29" s="133"/>
      <c r="F29" s="50">
        <f>F14+F21+F27-F28</f>
        <v>0</v>
      </c>
      <c r="G29" s="50">
        <f t="shared" ref="G29:J29" si="6">G14+G21+G27-G28</f>
        <v>0</v>
      </c>
      <c r="H29" s="50">
        <f t="shared" si="6"/>
        <v>0</v>
      </c>
      <c r="I29" s="50">
        <f t="shared" si="6"/>
        <v>0</v>
      </c>
      <c r="J29" s="51">
        <f t="shared" si="6"/>
        <v>0</v>
      </c>
    </row>
    <row r="30" spans="1:10" ht="15.75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134" t="s">
        <v>72</v>
      </c>
      <c r="B31" s="134"/>
      <c r="C31" s="134"/>
      <c r="D31" s="134"/>
      <c r="E31" s="134"/>
      <c r="F31" s="134"/>
      <c r="G31" s="134"/>
      <c r="H31" s="134"/>
      <c r="I31" s="134"/>
      <c r="J31" s="134"/>
    </row>
    <row r="32" spans="1:10" ht="18" x14ac:dyDescent="0.25">
      <c r="A32" s="54"/>
      <c r="B32" s="55"/>
      <c r="C32" s="55"/>
      <c r="D32" s="55"/>
      <c r="E32" s="55"/>
      <c r="F32" s="55"/>
      <c r="G32" s="55"/>
      <c r="H32" s="56"/>
      <c r="I32" s="56"/>
      <c r="J32" s="56"/>
    </row>
    <row r="33" spans="1:10" ht="25.5" x14ac:dyDescent="0.25">
      <c r="A33" s="57"/>
      <c r="B33" s="58"/>
      <c r="C33" s="58"/>
      <c r="D33" s="59"/>
      <c r="E33" s="60"/>
      <c r="F33" s="61" t="s">
        <v>46</v>
      </c>
      <c r="G33" s="61" t="s">
        <v>44</v>
      </c>
      <c r="H33" s="61" t="s">
        <v>54</v>
      </c>
      <c r="I33" s="61" t="s">
        <v>55</v>
      </c>
      <c r="J33" s="61" t="s">
        <v>56</v>
      </c>
    </row>
    <row r="34" spans="1:10" x14ac:dyDescent="0.25">
      <c r="A34" s="128" t="s">
        <v>76</v>
      </c>
      <c r="B34" s="129"/>
      <c r="C34" s="129"/>
      <c r="D34" s="129"/>
      <c r="E34" s="130"/>
      <c r="F34" s="48">
        <v>0</v>
      </c>
      <c r="G34" s="48">
        <f>F37</f>
        <v>9516</v>
      </c>
      <c r="H34" s="48">
        <f>G37</f>
        <v>9516</v>
      </c>
      <c r="I34" s="48">
        <f>H37</f>
        <v>9516</v>
      </c>
      <c r="J34" s="49">
        <f>I37</f>
        <v>9516</v>
      </c>
    </row>
    <row r="35" spans="1:10" ht="28.5" customHeight="1" x14ac:dyDescent="0.25">
      <c r="A35" s="128" t="s">
        <v>79</v>
      </c>
      <c r="B35" s="129"/>
      <c r="C35" s="129"/>
      <c r="D35" s="129"/>
      <c r="E35" s="130"/>
      <c r="F35" s="48">
        <v>0</v>
      </c>
      <c r="G35" s="48">
        <v>0</v>
      </c>
      <c r="H35" s="48">
        <v>0</v>
      </c>
      <c r="I35" s="48">
        <v>0</v>
      </c>
      <c r="J35" s="49">
        <v>0</v>
      </c>
    </row>
    <row r="36" spans="1:10" x14ac:dyDescent="0.25">
      <c r="A36" s="128" t="s">
        <v>80</v>
      </c>
      <c r="B36" s="135"/>
      <c r="C36" s="135"/>
      <c r="D36" s="135"/>
      <c r="E36" s="136"/>
      <c r="F36" s="48">
        <v>0</v>
      </c>
      <c r="G36" s="48">
        <v>0</v>
      </c>
      <c r="H36" s="48">
        <v>0</v>
      </c>
      <c r="I36" s="48">
        <v>0</v>
      </c>
      <c r="J36" s="49">
        <v>0</v>
      </c>
    </row>
    <row r="37" spans="1:10" ht="15" customHeight="1" x14ac:dyDescent="0.25">
      <c r="A37" s="124" t="s">
        <v>77</v>
      </c>
      <c r="B37" s="125"/>
      <c r="C37" s="125"/>
      <c r="D37" s="125"/>
      <c r="E37" s="125"/>
      <c r="F37" s="35">
        <v>9516</v>
      </c>
      <c r="G37" s="35">
        <f t="shared" ref="G37:J37" si="7">G34-G35+G36</f>
        <v>9516</v>
      </c>
      <c r="H37" s="35">
        <f t="shared" si="7"/>
        <v>9516</v>
      </c>
      <c r="I37" s="35">
        <f t="shared" si="7"/>
        <v>9516</v>
      </c>
      <c r="J37" s="62">
        <f t="shared" si="7"/>
        <v>9516</v>
      </c>
    </row>
    <row r="38" spans="1:10" ht="17.25" customHeight="1" x14ac:dyDescent="0.25"/>
    <row r="39" spans="1:10" x14ac:dyDescent="0.25">
      <c r="A39" s="122" t="s">
        <v>47</v>
      </c>
      <c r="B39" s="123"/>
      <c r="C39" s="123"/>
      <c r="D39" s="123"/>
      <c r="E39" s="123"/>
      <c r="F39" s="123"/>
      <c r="G39" s="123"/>
      <c r="H39" s="123"/>
      <c r="I39" s="123"/>
      <c r="J39" s="123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opLeftCell="A25" workbookViewId="0">
      <selection activeCell="K35" sqref="K3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  <col min="13" max="13" width="15.140625" customWidth="1"/>
    <col min="14" max="14" width="12.5703125" customWidth="1"/>
    <col min="15" max="15" width="13.42578125" customWidth="1"/>
  </cols>
  <sheetData>
    <row r="1" spans="1:15" ht="42" customHeight="1" x14ac:dyDescent="0.25">
      <c r="A1" s="126" t="s">
        <v>40</v>
      </c>
      <c r="B1" s="126"/>
      <c r="C1" s="126"/>
      <c r="D1" s="126"/>
      <c r="E1" s="126"/>
      <c r="F1" s="126"/>
      <c r="G1" s="126"/>
      <c r="H1" s="126"/>
    </row>
    <row r="2" spans="1:15" ht="18" customHeight="1" x14ac:dyDescent="0.25">
      <c r="A2" s="4"/>
      <c r="B2" s="4"/>
      <c r="C2" s="4"/>
      <c r="D2" s="4"/>
      <c r="E2" s="4"/>
      <c r="F2" s="4"/>
      <c r="G2" s="4"/>
      <c r="H2" s="4"/>
    </row>
    <row r="3" spans="1:15" ht="15.75" customHeight="1" x14ac:dyDescent="0.25">
      <c r="A3" s="126" t="s">
        <v>20</v>
      </c>
      <c r="B3" s="126"/>
      <c r="C3" s="126"/>
      <c r="D3" s="126"/>
      <c r="E3" s="126"/>
      <c r="F3" s="126"/>
      <c r="G3" s="126"/>
      <c r="H3" s="126"/>
    </row>
    <row r="4" spans="1:15" ht="18" x14ac:dyDescent="0.25">
      <c r="A4" s="4"/>
      <c r="B4" s="4"/>
      <c r="C4" s="4"/>
      <c r="D4" s="4"/>
      <c r="E4" s="4"/>
      <c r="F4" s="4"/>
      <c r="G4" s="5"/>
      <c r="H4" s="5"/>
    </row>
    <row r="5" spans="1:15" ht="18" customHeight="1" x14ac:dyDescent="0.25">
      <c r="A5" s="126" t="s">
        <v>4</v>
      </c>
      <c r="B5" s="126"/>
      <c r="C5" s="126"/>
      <c r="D5" s="126"/>
      <c r="E5" s="126"/>
      <c r="F5" s="126"/>
      <c r="G5" s="126"/>
      <c r="H5" s="126"/>
    </row>
    <row r="6" spans="1:15" ht="18" x14ac:dyDescent="0.25">
      <c r="A6" s="4"/>
      <c r="B6" s="4"/>
      <c r="C6" s="4"/>
      <c r="D6" s="4"/>
      <c r="E6" s="4"/>
      <c r="F6" s="4"/>
      <c r="G6" s="5"/>
      <c r="H6" s="5"/>
    </row>
    <row r="7" spans="1:15" ht="15.75" customHeight="1" x14ac:dyDescent="0.25">
      <c r="A7" s="126" t="s">
        <v>57</v>
      </c>
      <c r="B7" s="126"/>
      <c r="C7" s="126"/>
      <c r="D7" s="126"/>
      <c r="E7" s="126"/>
      <c r="F7" s="126"/>
      <c r="G7" s="126"/>
      <c r="H7" s="126"/>
    </row>
    <row r="8" spans="1:15" ht="18" x14ac:dyDescent="0.25">
      <c r="A8" s="4"/>
      <c r="B8" s="4"/>
      <c r="C8" s="4"/>
      <c r="D8" s="4"/>
      <c r="E8" s="4"/>
      <c r="F8" s="4"/>
      <c r="G8" s="5"/>
      <c r="H8" s="5"/>
    </row>
    <row r="9" spans="1:15" ht="25.5" x14ac:dyDescent="0.25">
      <c r="A9" s="21" t="s">
        <v>5</v>
      </c>
      <c r="B9" s="20" t="s">
        <v>6</v>
      </c>
      <c r="C9" s="20" t="s">
        <v>3</v>
      </c>
      <c r="D9" s="20" t="s">
        <v>43</v>
      </c>
      <c r="E9" s="21" t="s">
        <v>44</v>
      </c>
      <c r="F9" s="21" t="s">
        <v>41</v>
      </c>
      <c r="G9" s="21" t="s">
        <v>35</v>
      </c>
      <c r="H9" s="21" t="s">
        <v>42</v>
      </c>
    </row>
    <row r="10" spans="1:15" x14ac:dyDescent="0.25">
      <c r="A10" s="39"/>
      <c r="B10" s="40"/>
      <c r="C10" s="38" t="s">
        <v>0</v>
      </c>
      <c r="D10" s="40"/>
      <c r="E10" s="39"/>
      <c r="F10" s="39"/>
      <c r="G10" s="39"/>
      <c r="H10" s="39"/>
      <c r="M10" s="119"/>
    </row>
    <row r="11" spans="1:15" ht="15.75" customHeight="1" x14ac:dyDescent="0.25">
      <c r="A11" s="11">
        <v>6</v>
      </c>
      <c r="B11" s="11"/>
      <c r="C11" s="11" t="s">
        <v>7</v>
      </c>
      <c r="D11" s="74">
        <f>D12+D17+D19+D22</f>
        <v>503425</v>
      </c>
      <c r="E11" s="74">
        <f>E12+E17+E19+E22</f>
        <v>503783</v>
      </c>
      <c r="F11" s="74">
        <f>F12+F17+F19+F22</f>
        <v>584974</v>
      </c>
      <c r="G11" s="74">
        <f>G12+G17+G19+G22</f>
        <v>596674</v>
      </c>
      <c r="H11" s="74">
        <f>H12+H17+H19+H22</f>
        <v>596674</v>
      </c>
      <c r="L11">
        <v>32829</v>
      </c>
      <c r="M11" s="119">
        <f>L11+(L11*2%)</f>
        <v>33485.58</v>
      </c>
    </row>
    <row r="12" spans="1:15" ht="38.25" x14ac:dyDescent="0.25">
      <c r="A12" s="11"/>
      <c r="B12" s="11">
        <v>63</v>
      </c>
      <c r="C12" s="11" t="s">
        <v>36</v>
      </c>
      <c r="D12" s="74">
        <f>D13+D14+D15+D16</f>
        <v>431638</v>
      </c>
      <c r="E12" s="74">
        <f t="shared" ref="E12:F12" si="0">E13+E14+E15+E16</f>
        <v>436059</v>
      </c>
      <c r="F12" s="74">
        <f t="shared" si="0"/>
        <v>534300</v>
      </c>
      <c r="G12" s="74">
        <v>544986</v>
      </c>
      <c r="H12" s="74">
        <v>544986</v>
      </c>
      <c r="M12" s="119"/>
    </row>
    <row r="13" spans="1:15" x14ac:dyDescent="0.25">
      <c r="A13" s="11"/>
      <c r="B13" s="16">
        <v>6361</v>
      </c>
      <c r="C13" s="16" t="s">
        <v>83</v>
      </c>
      <c r="D13" s="8">
        <v>418377</v>
      </c>
      <c r="E13" s="9">
        <v>424087</v>
      </c>
      <c r="F13" s="9">
        <v>515733</v>
      </c>
      <c r="G13" s="9"/>
      <c r="H13" s="9"/>
      <c r="M13" s="119"/>
      <c r="N13" s="72"/>
      <c r="O13" s="72"/>
    </row>
    <row r="14" spans="1:15" x14ac:dyDescent="0.25">
      <c r="A14" s="11"/>
      <c r="B14" s="16">
        <v>6362</v>
      </c>
      <c r="C14" s="16" t="s">
        <v>84</v>
      </c>
      <c r="D14" s="8">
        <v>367</v>
      </c>
      <c r="E14" s="9">
        <v>1991</v>
      </c>
      <c r="F14" s="9">
        <v>2200</v>
      </c>
      <c r="G14" s="9"/>
      <c r="H14" s="9"/>
      <c r="M14" s="119"/>
      <c r="N14" s="72"/>
      <c r="O14" s="72"/>
    </row>
    <row r="15" spans="1:15" ht="25.5" x14ac:dyDescent="0.25">
      <c r="A15" s="11"/>
      <c r="B15" s="16">
        <v>6381</v>
      </c>
      <c r="C15" s="16" t="s">
        <v>85</v>
      </c>
      <c r="D15" s="8">
        <v>12894</v>
      </c>
      <c r="E15" s="9">
        <v>9981</v>
      </c>
      <c r="F15" s="9">
        <v>16367</v>
      </c>
      <c r="G15" s="9"/>
      <c r="H15" s="9"/>
      <c r="M15" s="119"/>
      <c r="N15" s="72"/>
      <c r="O15" s="72"/>
    </row>
    <row r="16" spans="1:15" x14ac:dyDescent="0.25">
      <c r="A16" s="12"/>
      <c r="B16" s="12">
        <v>6382</v>
      </c>
      <c r="C16" s="13" t="s">
        <v>84</v>
      </c>
      <c r="D16" s="8">
        <v>0</v>
      </c>
      <c r="E16" s="9">
        <v>0</v>
      </c>
      <c r="F16" s="9">
        <v>0</v>
      </c>
      <c r="G16" s="9"/>
      <c r="H16" s="9"/>
      <c r="M16" s="119"/>
      <c r="N16" s="72"/>
      <c r="O16" s="72"/>
    </row>
    <row r="17" spans="1:15" x14ac:dyDescent="0.25">
      <c r="A17" s="12"/>
      <c r="B17" s="28">
        <v>65</v>
      </c>
      <c r="C17" s="73" t="s">
        <v>86</v>
      </c>
      <c r="D17" s="74">
        <f>D18</f>
        <v>19611</v>
      </c>
      <c r="E17" s="74">
        <f t="shared" ref="E17:F17" si="1">E18</f>
        <v>24787</v>
      </c>
      <c r="F17" s="74">
        <f t="shared" si="1"/>
        <v>12240</v>
      </c>
      <c r="G17" s="74">
        <v>12485</v>
      </c>
      <c r="H17" s="74">
        <v>12485</v>
      </c>
      <c r="M17" s="72"/>
      <c r="N17" s="72"/>
      <c r="O17" s="72"/>
    </row>
    <row r="18" spans="1:15" x14ac:dyDescent="0.25">
      <c r="A18" s="12"/>
      <c r="B18" s="12">
        <v>6526</v>
      </c>
      <c r="C18" s="13" t="s">
        <v>87</v>
      </c>
      <c r="D18" s="8">
        <v>19611</v>
      </c>
      <c r="E18" s="9">
        <v>24787</v>
      </c>
      <c r="F18" s="9">
        <v>12240</v>
      </c>
      <c r="G18" s="9"/>
      <c r="H18" s="9"/>
      <c r="M18" s="72"/>
      <c r="N18" s="72"/>
      <c r="O18" s="72"/>
    </row>
    <row r="19" spans="1:15" x14ac:dyDescent="0.25">
      <c r="A19" s="28"/>
      <c r="B19" s="28">
        <v>66</v>
      </c>
      <c r="C19" s="73" t="s">
        <v>90</v>
      </c>
      <c r="D19" s="74">
        <f>D20+D21</f>
        <v>13501</v>
      </c>
      <c r="E19" s="74">
        <f t="shared" ref="E19:F19" si="2">E20+E21</f>
        <v>3982</v>
      </c>
      <c r="F19" s="74">
        <f t="shared" si="2"/>
        <v>5605</v>
      </c>
      <c r="G19" s="74">
        <v>5717</v>
      </c>
      <c r="H19" s="74">
        <v>5717</v>
      </c>
      <c r="M19" s="72">
        <v>71704</v>
      </c>
      <c r="N19" s="72">
        <f>M19/7.5345</f>
        <v>9516.7562545623459</v>
      </c>
      <c r="O19" s="72"/>
    </row>
    <row r="20" spans="1:15" x14ac:dyDescent="0.25">
      <c r="A20" s="12"/>
      <c r="B20" s="12">
        <v>6615</v>
      </c>
      <c r="C20" s="13" t="s">
        <v>88</v>
      </c>
      <c r="D20" s="8">
        <v>3716</v>
      </c>
      <c r="E20" s="9">
        <v>2389</v>
      </c>
      <c r="F20" s="9">
        <v>3640</v>
      </c>
      <c r="G20" s="9"/>
      <c r="H20" s="9"/>
      <c r="M20" s="72"/>
      <c r="N20" s="72"/>
      <c r="O20" s="72"/>
    </row>
    <row r="21" spans="1:15" x14ac:dyDescent="0.25">
      <c r="A21" s="12"/>
      <c r="B21" s="12">
        <v>6631</v>
      </c>
      <c r="C21" s="13" t="s">
        <v>89</v>
      </c>
      <c r="D21" s="8">
        <v>9785</v>
      </c>
      <c r="E21" s="9">
        <v>1593</v>
      </c>
      <c r="F21" s="9">
        <v>1965</v>
      </c>
      <c r="G21" s="9"/>
      <c r="H21" s="9"/>
      <c r="M21" s="72"/>
      <c r="N21" s="72"/>
      <c r="O21" s="72"/>
    </row>
    <row r="22" spans="1:15" ht="51" x14ac:dyDescent="0.25">
      <c r="A22" s="12"/>
      <c r="B22" s="28">
        <v>67</v>
      </c>
      <c r="C22" s="11" t="s">
        <v>37</v>
      </c>
      <c r="D22" s="74">
        <f>D23</f>
        <v>38675</v>
      </c>
      <c r="E22" s="74">
        <f t="shared" ref="E22:F22" si="3">E23</f>
        <v>38955</v>
      </c>
      <c r="F22" s="74">
        <f t="shared" si="3"/>
        <v>32829</v>
      </c>
      <c r="G22" s="74">
        <v>33486</v>
      </c>
      <c r="H22" s="74">
        <v>33486</v>
      </c>
      <c r="M22" s="72"/>
      <c r="N22" s="72"/>
      <c r="O22" s="72"/>
    </row>
    <row r="23" spans="1:15" ht="25.5" x14ac:dyDescent="0.25">
      <c r="A23" s="12"/>
      <c r="B23" s="12">
        <v>6711</v>
      </c>
      <c r="C23" s="16" t="s">
        <v>91</v>
      </c>
      <c r="D23" s="8">
        <v>38675</v>
      </c>
      <c r="E23" s="9">
        <v>38955</v>
      </c>
      <c r="F23" s="9">
        <v>32829</v>
      </c>
      <c r="G23" s="9"/>
      <c r="H23" s="9"/>
      <c r="M23" s="72"/>
      <c r="N23" s="72"/>
      <c r="O23" s="72"/>
    </row>
    <row r="26" spans="1:15" ht="15.75" x14ac:dyDescent="0.25">
      <c r="A26" s="126" t="s">
        <v>58</v>
      </c>
      <c r="B26" s="145"/>
      <c r="C26" s="145"/>
      <c r="D26" s="145"/>
      <c r="E26" s="145"/>
      <c r="F26" s="145"/>
      <c r="G26" s="145"/>
      <c r="H26" s="145"/>
    </row>
    <row r="27" spans="1:15" ht="18" x14ac:dyDescent="0.25">
      <c r="A27" s="4"/>
      <c r="B27" s="4"/>
      <c r="C27" s="4"/>
      <c r="D27" s="4"/>
      <c r="E27" s="4"/>
      <c r="F27" s="4"/>
      <c r="G27" s="5"/>
      <c r="H27" s="5"/>
    </row>
    <row r="28" spans="1:15" ht="25.5" x14ac:dyDescent="0.25">
      <c r="A28" s="21" t="s">
        <v>5</v>
      </c>
      <c r="B28" s="20" t="s">
        <v>6</v>
      </c>
      <c r="C28" s="20" t="s">
        <v>8</v>
      </c>
      <c r="D28" s="20" t="s">
        <v>43</v>
      </c>
      <c r="E28" s="21" t="s">
        <v>44</v>
      </c>
      <c r="F28" s="21" t="s">
        <v>41</v>
      </c>
      <c r="G28" s="21" t="s">
        <v>35</v>
      </c>
      <c r="H28" s="21" t="s">
        <v>42</v>
      </c>
    </row>
    <row r="29" spans="1:15" x14ac:dyDescent="0.25">
      <c r="A29" s="39" t="s">
        <v>184</v>
      </c>
      <c r="B29" s="40"/>
      <c r="C29" s="38" t="s">
        <v>1</v>
      </c>
      <c r="D29" s="110">
        <f>D30+D73</f>
        <v>493909</v>
      </c>
      <c r="E29" s="110">
        <f t="shared" ref="E29:H29" si="4">E30+E73</f>
        <v>503783</v>
      </c>
      <c r="F29" s="110">
        <f>F30+F73</f>
        <v>584084</v>
      </c>
      <c r="G29" s="110">
        <f t="shared" si="4"/>
        <v>596674</v>
      </c>
      <c r="H29" s="110">
        <f t="shared" si="4"/>
        <v>596674</v>
      </c>
    </row>
    <row r="30" spans="1:15" ht="15.75" customHeight="1" x14ac:dyDescent="0.25">
      <c r="A30" s="11">
        <v>3</v>
      </c>
      <c r="B30" s="11"/>
      <c r="C30" s="11" t="s">
        <v>9</v>
      </c>
      <c r="D30" s="74">
        <f>D31+D37+D67+D70</f>
        <v>486398</v>
      </c>
      <c r="E30" s="74">
        <f>E31+E37+E67+E70</f>
        <v>497971</v>
      </c>
      <c r="F30" s="74">
        <f>F31+F37+F67+F70</f>
        <v>580619</v>
      </c>
      <c r="G30" s="74">
        <f t="shared" ref="G30:H30" si="5">G31+G37+G67+G70</f>
        <v>593140</v>
      </c>
      <c r="H30" s="74">
        <f t="shared" si="5"/>
        <v>593140</v>
      </c>
    </row>
    <row r="31" spans="1:15" ht="15.75" customHeight="1" x14ac:dyDescent="0.25">
      <c r="A31" s="11"/>
      <c r="B31" s="11">
        <v>31</v>
      </c>
      <c r="C31" s="11" t="s">
        <v>10</v>
      </c>
      <c r="D31" s="74">
        <f>D32+D33+D34+D35+D36</f>
        <v>403481</v>
      </c>
      <c r="E31" s="74">
        <f t="shared" ref="E31" si="6">E32+E33+E34+E35+E36</f>
        <v>421047</v>
      </c>
      <c r="F31" s="74">
        <f>F32+F33+F34+F35+F36</f>
        <v>495544</v>
      </c>
      <c r="G31" s="74">
        <v>506363</v>
      </c>
      <c r="H31" s="74">
        <v>506363</v>
      </c>
    </row>
    <row r="32" spans="1:15" ht="15.75" customHeight="1" x14ac:dyDescent="0.25">
      <c r="A32" s="11"/>
      <c r="B32" s="16">
        <v>3111</v>
      </c>
      <c r="C32" s="16" t="s">
        <v>92</v>
      </c>
      <c r="D32" s="8">
        <v>330711</v>
      </c>
      <c r="E32" s="9">
        <v>350686</v>
      </c>
      <c r="F32" s="9">
        <v>400678</v>
      </c>
      <c r="G32" s="9"/>
      <c r="H32" s="9"/>
    </row>
    <row r="33" spans="1:13" ht="15.75" customHeight="1" x14ac:dyDescent="0.25">
      <c r="A33" s="11"/>
      <c r="B33" s="16">
        <v>3113</v>
      </c>
      <c r="C33" s="16" t="s">
        <v>93</v>
      </c>
      <c r="D33" s="8">
        <v>3651</v>
      </c>
      <c r="E33" s="9">
        <v>1327</v>
      </c>
      <c r="F33" s="9">
        <v>5525</v>
      </c>
      <c r="G33" s="9"/>
      <c r="H33" s="9"/>
    </row>
    <row r="34" spans="1:13" ht="15.75" customHeight="1" x14ac:dyDescent="0.25">
      <c r="A34" s="11"/>
      <c r="B34" s="16">
        <v>3114</v>
      </c>
      <c r="C34" s="16" t="s">
        <v>94</v>
      </c>
      <c r="D34" s="8">
        <v>921</v>
      </c>
      <c r="E34" s="9">
        <v>425</v>
      </c>
      <c r="F34" s="9">
        <v>1637</v>
      </c>
      <c r="G34" s="9"/>
      <c r="H34" s="9"/>
    </row>
    <row r="35" spans="1:13" ht="15.75" customHeight="1" x14ac:dyDescent="0.25">
      <c r="A35" s="11"/>
      <c r="B35" s="16">
        <v>3121</v>
      </c>
      <c r="C35" s="16" t="s">
        <v>95</v>
      </c>
      <c r="D35" s="8">
        <v>14446</v>
      </c>
      <c r="E35" s="9">
        <v>15529</v>
      </c>
      <c r="F35" s="9">
        <v>20800</v>
      </c>
      <c r="G35" s="9"/>
      <c r="H35" s="9"/>
    </row>
    <row r="36" spans="1:13" ht="24" customHeight="1" x14ac:dyDescent="0.25">
      <c r="A36" s="11"/>
      <c r="B36" s="16">
        <v>3132</v>
      </c>
      <c r="C36" s="16" t="s">
        <v>96</v>
      </c>
      <c r="D36" s="8">
        <v>53752</v>
      </c>
      <c r="E36" s="9">
        <v>53080</v>
      </c>
      <c r="F36" s="9">
        <v>66904</v>
      </c>
      <c r="G36" s="9"/>
      <c r="H36" s="9"/>
      <c r="M36" s="108"/>
    </row>
    <row r="37" spans="1:13" x14ac:dyDescent="0.25">
      <c r="A37" s="12"/>
      <c r="B37" s="28">
        <v>32</v>
      </c>
      <c r="C37" s="28" t="s">
        <v>23</v>
      </c>
      <c r="D37" s="74">
        <f>D38+D43+D50+D59+D61</f>
        <v>75363</v>
      </c>
      <c r="E37" s="74">
        <f t="shared" ref="E37" si="7">E38+E43+E50+E59+E61</f>
        <v>70793</v>
      </c>
      <c r="F37" s="74">
        <f>F38+F43+F50+F59+F61</f>
        <v>83795</v>
      </c>
      <c r="G37" s="74">
        <v>85471</v>
      </c>
      <c r="H37" s="74">
        <v>85471</v>
      </c>
      <c r="L37" s="108"/>
    </row>
    <row r="38" spans="1:13" x14ac:dyDescent="0.25">
      <c r="A38" s="12"/>
      <c r="B38" s="28">
        <v>321</v>
      </c>
      <c r="C38" s="28"/>
      <c r="D38" s="74">
        <f>D39+D40+D41+D42</f>
        <v>17012</v>
      </c>
      <c r="E38" s="74">
        <f t="shared" ref="E38:H38" si="8">E39+E40+E41+E42</f>
        <v>17096</v>
      </c>
      <c r="F38" s="74">
        <f>F39+F40+F41+F42</f>
        <v>21199</v>
      </c>
      <c r="G38" s="74">
        <f t="shared" si="8"/>
        <v>0</v>
      </c>
      <c r="H38" s="74">
        <f t="shared" si="8"/>
        <v>0</v>
      </c>
    </row>
    <row r="39" spans="1:13" x14ac:dyDescent="0.25">
      <c r="A39" s="12"/>
      <c r="B39" s="12">
        <v>3211</v>
      </c>
      <c r="C39" s="12" t="s">
        <v>97</v>
      </c>
      <c r="D39" s="8">
        <v>2440</v>
      </c>
      <c r="E39" s="9">
        <v>1938</v>
      </c>
      <c r="F39" s="9">
        <v>2400</v>
      </c>
      <c r="G39" s="9"/>
      <c r="H39" s="9"/>
    </row>
    <row r="40" spans="1:13" x14ac:dyDescent="0.25">
      <c r="A40" s="12"/>
      <c r="B40" s="12">
        <v>3212</v>
      </c>
      <c r="C40" s="12" t="s">
        <v>98</v>
      </c>
      <c r="D40" s="8">
        <v>11667</v>
      </c>
      <c r="E40" s="9">
        <v>11375</v>
      </c>
      <c r="F40" s="9">
        <v>15889</v>
      </c>
      <c r="G40" s="9"/>
      <c r="H40" s="9"/>
      <c r="L40" s="108"/>
    </row>
    <row r="41" spans="1:13" x14ac:dyDescent="0.25">
      <c r="A41" s="12"/>
      <c r="B41" s="12">
        <v>3213</v>
      </c>
      <c r="C41" s="12" t="s">
        <v>99</v>
      </c>
      <c r="D41" s="8">
        <v>543</v>
      </c>
      <c r="E41" s="9">
        <v>730</v>
      </c>
      <c r="F41" s="9">
        <v>540</v>
      </c>
      <c r="G41" s="9"/>
      <c r="H41" s="9"/>
      <c r="L41" s="108"/>
    </row>
    <row r="42" spans="1:13" x14ac:dyDescent="0.25">
      <c r="A42" s="12"/>
      <c r="B42" s="12">
        <v>3214</v>
      </c>
      <c r="C42" s="12" t="s">
        <v>100</v>
      </c>
      <c r="D42" s="8">
        <v>2362</v>
      </c>
      <c r="E42" s="9">
        <v>3053</v>
      </c>
      <c r="F42" s="9">
        <v>2370</v>
      </c>
      <c r="G42" s="9"/>
      <c r="H42" s="9"/>
      <c r="L42" s="108"/>
    </row>
    <row r="43" spans="1:13" x14ac:dyDescent="0.25">
      <c r="A43" s="12"/>
      <c r="B43" s="28">
        <v>322</v>
      </c>
      <c r="C43" s="28"/>
      <c r="D43" s="74">
        <f>D44+D45+D47+D46+D48+D49</f>
        <v>34022</v>
      </c>
      <c r="E43" s="74">
        <f t="shared" ref="E43:H43" si="9">E44+E45+E47+E46+E48+E49</f>
        <v>39813</v>
      </c>
      <c r="F43" s="74">
        <f>F44+F45+F46+F47+F48+F49</f>
        <v>46590</v>
      </c>
      <c r="G43" s="74">
        <f t="shared" si="9"/>
        <v>0</v>
      </c>
      <c r="H43" s="74">
        <f t="shared" si="9"/>
        <v>0</v>
      </c>
      <c r="L43" s="108"/>
    </row>
    <row r="44" spans="1:13" x14ac:dyDescent="0.25">
      <c r="A44" s="12"/>
      <c r="B44" s="12">
        <v>3221</v>
      </c>
      <c r="C44" s="12" t="s">
        <v>101</v>
      </c>
      <c r="D44" s="8">
        <v>5785</v>
      </c>
      <c r="E44" s="9">
        <v>6769</v>
      </c>
      <c r="F44" s="9">
        <v>4250</v>
      </c>
      <c r="G44" s="9"/>
      <c r="H44" s="9"/>
      <c r="L44" s="108"/>
    </row>
    <row r="45" spans="1:13" x14ac:dyDescent="0.25">
      <c r="A45" s="12"/>
      <c r="B45" s="12">
        <v>3222</v>
      </c>
      <c r="C45" s="12" t="s">
        <v>102</v>
      </c>
      <c r="D45" s="8">
        <v>11935</v>
      </c>
      <c r="E45" s="9">
        <v>17954</v>
      </c>
      <c r="F45" s="9">
        <v>30590</v>
      </c>
      <c r="G45" s="9"/>
      <c r="H45" s="9"/>
    </row>
    <row r="46" spans="1:13" x14ac:dyDescent="0.25">
      <c r="A46" s="12"/>
      <c r="B46" s="12">
        <v>3223</v>
      </c>
      <c r="C46" s="12" t="s">
        <v>103</v>
      </c>
      <c r="D46" s="8">
        <v>8174</v>
      </c>
      <c r="E46" s="9">
        <v>10193</v>
      </c>
      <c r="F46" s="9">
        <v>9000</v>
      </c>
      <c r="G46" s="9"/>
      <c r="H46" s="9"/>
      <c r="L46" s="108"/>
    </row>
    <row r="47" spans="1:13" x14ac:dyDescent="0.25">
      <c r="A47" s="12"/>
      <c r="B47" s="12">
        <v>3224</v>
      </c>
      <c r="C47" s="12" t="s">
        <v>104</v>
      </c>
      <c r="D47" s="8">
        <v>3612</v>
      </c>
      <c r="E47" s="9">
        <v>2150</v>
      </c>
      <c r="F47" s="9">
        <v>2250</v>
      </c>
      <c r="G47" s="9"/>
      <c r="H47" s="9"/>
    </row>
    <row r="48" spans="1:13" x14ac:dyDescent="0.25">
      <c r="A48" s="12"/>
      <c r="B48" s="12">
        <v>3225</v>
      </c>
      <c r="C48" s="12" t="s">
        <v>105</v>
      </c>
      <c r="D48" s="8">
        <v>4270</v>
      </c>
      <c r="E48" s="9">
        <v>2190</v>
      </c>
      <c r="F48" s="9">
        <v>200</v>
      </c>
      <c r="G48" s="9"/>
      <c r="H48" s="9"/>
    </row>
    <row r="49" spans="1:17" x14ac:dyDescent="0.25">
      <c r="A49" s="12"/>
      <c r="B49" s="12">
        <v>3227</v>
      </c>
      <c r="C49" s="12" t="s">
        <v>106</v>
      </c>
      <c r="D49" s="8">
        <v>246</v>
      </c>
      <c r="E49" s="9">
        <v>557</v>
      </c>
      <c r="F49" s="9">
        <v>300</v>
      </c>
      <c r="G49" s="9"/>
      <c r="H49" s="9"/>
      <c r="L49" s="119"/>
      <c r="M49" s="119"/>
      <c r="N49" s="119"/>
      <c r="O49" s="119"/>
      <c r="P49" s="119"/>
      <c r="Q49" s="119"/>
    </row>
    <row r="50" spans="1:17" x14ac:dyDescent="0.25">
      <c r="A50" s="12"/>
      <c r="B50" s="28">
        <v>323</v>
      </c>
      <c r="C50" s="28"/>
      <c r="D50" s="74">
        <f>D51+D52+D53+D54+D55+D56+D57+D58</f>
        <v>16697</v>
      </c>
      <c r="E50" s="74">
        <f t="shared" ref="E50:H50" si="10">E51+E52+E53+E54+E55+E56+E57+E58</f>
        <v>8309</v>
      </c>
      <c r="F50" s="74">
        <f>F51+F52+F53+F54+F55+F56+F57+F58</f>
        <v>7886</v>
      </c>
      <c r="G50" s="74">
        <f t="shared" si="10"/>
        <v>0</v>
      </c>
      <c r="H50" s="74">
        <f t="shared" si="10"/>
        <v>0</v>
      </c>
      <c r="L50" s="119"/>
      <c r="M50" s="119"/>
      <c r="N50" s="119"/>
      <c r="O50" s="119"/>
      <c r="P50" s="119"/>
      <c r="Q50" s="119"/>
    </row>
    <row r="51" spans="1:17" x14ac:dyDescent="0.25">
      <c r="A51" s="12"/>
      <c r="B51" s="12">
        <v>3231</v>
      </c>
      <c r="C51" s="12" t="s">
        <v>107</v>
      </c>
      <c r="D51" s="8">
        <v>990</v>
      </c>
      <c r="E51" s="9">
        <v>1062</v>
      </c>
      <c r="F51" s="9">
        <v>990</v>
      </c>
      <c r="G51" s="9"/>
      <c r="H51" s="9"/>
      <c r="L51" s="119"/>
      <c r="M51" s="119"/>
      <c r="N51" s="119"/>
      <c r="O51" s="119"/>
      <c r="P51" s="119"/>
      <c r="Q51" s="119"/>
    </row>
    <row r="52" spans="1:17" x14ac:dyDescent="0.25">
      <c r="A52" s="12"/>
      <c r="B52" s="12">
        <v>3232</v>
      </c>
      <c r="C52" s="12" t="s">
        <v>108</v>
      </c>
      <c r="D52" s="8">
        <v>10107</v>
      </c>
      <c r="E52" s="9">
        <v>2986</v>
      </c>
      <c r="F52" s="9">
        <v>1300</v>
      </c>
      <c r="G52" s="9"/>
      <c r="H52" s="9"/>
      <c r="L52" s="119"/>
      <c r="M52" s="119"/>
      <c r="N52" s="119"/>
      <c r="O52" s="119"/>
      <c r="P52" s="119"/>
      <c r="Q52" s="119"/>
    </row>
    <row r="53" spans="1:17" x14ac:dyDescent="0.25">
      <c r="A53" s="12"/>
      <c r="B53" s="12">
        <v>3233</v>
      </c>
      <c r="C53" s="12" t="s">
        <v>109</v>
      </c>
      <c r="D53" s="8">
        <v>127</v>
      </c>
      <c r="E53" s="9">
        <v>66</v>
      </c>
      <c r="F53" s="9">
        <v>66</v>
      </c>
      <c r="G53" s="9"/>
      <c r="H53" s="9"/>
      <c r="L53" s="119"/>
      <c r="M53" s="119">
        <v>3664765</v>
      </c>
      <c r="N53" s="119">
        <f>M53/7.5345</f>
        <v>486397.90297962702</v>
      </c>
      <c r="O53" s="119"/>
      <c r="P53" s="119"/>
      <c r="Q53" s="119"/>
    </row>
    <row r="54" spans="1:17" x14ac:dyDescent="0.25">
      <c r="A54" s="12"/>
      <c r="B54" s="12">
        <v>3234</v>
      </c>
      <c r="C54" s="12" t="s">
        <v>110</v>
      </c>
      <c r="D54" s="8">
        <v>1661</v>
      </c>
      <c r="E54" s="9">
        <v>1195</v>
      </c>
      <c r="F54" s="9">
        <v>1660</v>
      </c>
      <c r="G54" s="9"/>
      <c r="H54" s="9"/>
      <c r="L54" s="119"/>
      <c r="M54" s="119"/>
      <c r="N54" s="119"/>
      <c r="O54" s="119"/>
      <c r="P54" s="119"/>
      <c r="Q54" s="119"/>
    </row>
    <row r="55" spans="1:17" x14ac:dyDescent="0.25">
      <c r="A55" s="12"/>
      <c r="B55" s="12">
        <v>3236</v>
      </c>
      <c r="C55" s="12" t="s">
        <v>111</v>
      </c>
      <c r="D55" s="8">
        <v>1465</v>
      </c>
      <c r="E55" s="9">
        <v>1261</v>
      </c>
      <c r="F55" s="9">
        <v>1460</v>
      </c>
      <c r="G55" s="9"/>
      <c r="H55" s="9"/>
      <c r="L55" s="119"/>
      <c r="M55" s="119"/>
      <c r="N55" s="119"/>
      <c r="O55" s="119"/>
      <c r="P55" s="119"/>
      <c r="Q55" s="119"/>
    </row>
    <row r="56" spans="1:17" x14ac:dyDescent="0.25">
      <c r="A56" s="12"/>
      <c r="B56" s="12">
        <v>3237</v>
      </c>
      <c r="C56" s="12" t="s">
        <v>112</v>
      </c>
      <c r="D56" s="8">
        <v>833</v>
      </c>
      <c r="E56" s="9">
        <v>398</v>
      </c>
      <c r="F56" s="9">
        <v>900</v>
      </c>
      <c r="G56" s="9"/>
      <c r="H56" s="9"/>
      <c r="L56" s="119"/>
      <c r="M56" s="119"/>
      <c r="N56" s="119"/>
      <c r="O56" s="119"/>
      <c r="P56" s="119"/>
      <c r="Q56" s="119"/>
    </row>
    <row r="57" spans="1:17" x14ac:dyDescent="0.25">
      <c r="A57" s="12"/>
      <c r="B57" s="12">
        <v>3238</v>
      </c>
      <c r="C57" s="12" t="s">
        <v>113</v>
      </c>
      <c r="D57" s="8">
        <v>1355</v>
      </c>
      <c r="E57" s="9">
        <v>810</v>
      </c>
      <c r="F57" s="9">
        <v>1350</v>
      </c>
      <c r="G57" s="9"/>
      <c r="H57" s="9"/>
      <c r="L57" s="119"/>
      <c r="M57" s="119"/>
      <c r="N57" s="119"/>
      <c r="O57" s="119"/>
      <c r="P57" s="119"/>
      <c r="Q57" s="119"/>
    </row>
    <row r="58" spans="1:17" x14ac:dyDescent="0.25">
      <c r="A58" s="12"/>
      <c r="B58" s="12">
        <v>3239</v>
      </c>
      <c r="C58" s="12" t="s">
        <v>140</v>
      </c>
      <c r="D58" s="8">
        <v>159</v>
      </c>
      <c r="E58" s="8">
        <v>531</v>
      </c>
      <c r="F58" s="8">
        <v>160</v>
      </c>
      <c r="G58" s="8"/>
      <c r="H58" s="8"/>
      <c r="L58" s="119"/>
      <c r="M58" s="119"/>
      <c r="N58" s="119"/>
      <c r="O58" s="119"/>
      <c r="P58" s="119"/>
      <c r="Q58" s="119"/>
    </row>
    <row r="59" spans="1:17" ht="23.25" customHeight="1" x14ac:dyDescent="0.25">
      <c r="A59" s="28"/>
      <c r="B59" s="28">
        <v>324</v>
      </c>
      <c r="C59" s="109" t="s">
        <v>183</v>
      </c>
      <c r="D59" s="74">
        <f>D60</f>
        <v>758</v>
      </c>
      <c r="E59" s="74">
        <f t="shared" ref="E59:H59" si="11">E60</f>
        <v>0</v>
      </c>
      <c r="F59" s="74">
        <f t="shared" si="11"/>
        <v>1000</v>
      </c>
      <c r="G59" s="74">
        <f t="shared" si="11"/>
        <v>0</v>
      </c>
      <c r="H59" s="74">
        <f t="shared" si="11"/>
        <v>0</v>
      </c>
      <c r="L59" s="119"/>
      <c r="M59" s="119"/>
      <c r="N59" s="119"/>
      <c r="O59" s="119"/>
      <c r="P59" s="119"/>
      <c r="Q59" s="119"/>
    </row>
    <row r="60" spans="1:17" x14ac:dyDescent="0.25">
      <c r="A60" s="12"/>
      <c r="B60" s="12">
        <v>3241</v>
      </c>
      <c r="C60" s="12" t="s">
        <v>159</v>
      </c>
      <c r="D60" s="8">
        <v>758</v>
      </c>
      <c r="E60" s="8"/>
      <c r="F60" s="8">
        <v>1000</v>
      </c>
      <c r="G60" s="8"/>
      <c r="H60" s="8"/>
      <c r="L60" s="119"/>
      <c r="M60" s="119"/>
      <c r="N60" s="119"/>
      <c r="O60" s="119"/>
      <c r="P60" s="119"/>
      <c r="Q60" s="119"/>
    </row>
    <row r="61" spans="1:17" x14ac:dyDescent="0.25">
      <c r="A61" s="12"/>
      <c r="B61" s="28">
        <v>329</v>
      </c>
      <c r="C61" s="28"/>
      <c r="D61" s="74">
        <f>D62+D63+D64+D65+D66</f>
        <v>6874</v>
      </c>
      <c r="E61" s="74">
        <f t="shared" ref="E61:H61" si="12">E62+E63+E64+E66</f>
        <v>5575</v>
      </c>
      <c r="F61" s="74">
        <f>F62+F63+F64+F66</f>
        <v>7120</v>
      </c>
      <c r="G61" s="74">
        <f t="shared" si="12"/>
        <v>0</v>
      </c>
      <c r="H61" s="74">
        <f t="shared" si="12"/>
        <v>0</v>
      </c>
      <c r="L61" s="119"/>
      <c r="M61" s="119"/>
      <c r="N61" s="119"/>
      <c r="O61" s="119"/>
      <c r="P61" s="119"/>
      <c r="Q61" s="119"/>
    </row>
    <row r="62" spans="1:17" x14ac:dyDescent="0.25">
      <c r="A62" s="12"/>
      <c r="B62" s="12">
        <v>3292</v>
      </c>
      <c r="C62" s="12" t="s">
        <v>114</v>
      </c>
      <c r="D62" s="8">
        <v>398</v>
      </c>
      <c r="E62" s="9">
        <v>398</v>
      </c>
      <c r="F62" s="9">
        <v>400</v>
      </c>
      <c r="G62" s="9"/>
      <c r="H62" s="9"/>
      <c r="L62" s="119"/>
      <c r="M62" s="119"/>
      <c r="N62" s="119"/>
      <c r="O62" s="119"/>
      <c r="P62" s="119"/>
      <c r="Q62" s="119"/>
    </row>
    <row r="63" spans="1:17" x14ac:dyDescent="0.25">
      <c r="A63" s="12"/>
      <c r="B63" s="12">
        <v>3294</v>
      </c>
      <c r="C63" s="12" t="s">
        <v>115</v>
      </c>
      <c r="D63" s="8">
        <v>53</v>
      </c>
      <c r="E63" s="9">
        <v>40</v>
      </c>
      <c r="F63" s="9">
        <v>40</v>
      </c>
      <c r="G63" s="9"/>
      <c r="H63" s="9"/>
      <c r="L63" s="119"/>
      <c r="M63" s="119"/>
      <c r="N63" s="119"/>
      <c r="O63" s="119"/>
      <c r="P63" s="119"/>
      <c r="Q63" s="119"/>
    </row>
    <row r="64" spans="1:17" x14ac:dyDescent="0.25">
      <c r="A64" s="12"/>
      <c r="B64" s="12">
        <v>3295</v>
      </c>
      <c r="C64" s="12" t="s">
        <v>116</v>
      </c>
      <c r="D64" s="8">
        <v>2225</v>
      </c>
      <c r="E64" s="9">
        <v>1354</v>
      </c>
      <c r="F64" s="9">
        <v>1850</v>
      </c>
      <c r="G64" s="9"/>
      <c r="H64" s="9"/>
      <c r="L64" s="119"/>
      <c r="M64" s="119"/>
      <c r="N64" s="119"/>
      <c r="O64" s="119"/>
      <c r="P64" s="119"/>
      <c r="Q64" s="119"/>
    </row>
    <row r="65" spans="1:17" x14ac:dyDescent="0.25">
      <c r="A65" s="12"/>
      <c r="B65" s="12">
        <v>3296</v>
      </c>
      <c r="C65" s="12" t="s">
        <v>199</v>
      </c>
      <c r="D65" s="8">
        <v>3370</v>
      </c>
      <c r="E65" s="9"/>
      <c r="F65" s="9"/>
      <c r="G65" s="9"/>
      <c r="H65" s="9"/>
      <c r="L65" s="119"/>
      <c r="M65" s="119"/>
      <c r="N65" s="119"/>
      <c r="O65" s="119"/>
      <c r="P65" s="119"/>
      <c r="Q65" s="119"/>
    </row>
    <row r="66" spans="1:17" x14ac:dyDescent="0.25">
      <c r="A66" s="12"/>
      <c r="B66" s="12">
        <v>3299</v>
      </c>
      <c r="C66" s="12" t="s">
        <v>117</v>
      </c>
      <c r="D66" s="8">
        <v>828</v>
      </c>
      <c r="E66" s="9">
        <v>3783</v>
      </c>
      <c r="F66" s="9">
        <v>4830</v>
      </c>
      <c r="G66" s="9"/>
      <c r="H66" s="9"/>
      <c r="L66" s="119"/>
      <c r="M66" s="119"/>
      <c r="N66" s="119"/>
      <c r="O66" s="119"/>
      <c r="P66" s="119"/>
      <c r="Q66" s="119"/>
    </row>
    <row r="67" spans="1:17" x14ac:dyDescent="0.25">
      <c r="A67" s="12"/>
      <c r="B67" s="28">
        <v>34</v>
      </c>
      <c r="C67" s="28" t="s">
        <v>118</v>
      </c>
      <c r="D67" s="74">
        <f>D68+D69</f>
        <v>2545</v>
      </c>
      <c r="E67" s="74">
        <f t="shared" ref="E67:F67" si="13">E68</f>
        <v>504</v>
      </c>
      <c r="F67" s="74">
        <f t="shared" si="13"/>
        <v>580</v>
      </c>
      <c r="G67" s="74">
        <v>592</v>
      </c>
      <c r="H67" s="74">
        <v>592</v>
      </c>
      <c r="L67" s="119"/>
      <c r="M67" s="119"/>
      <c r="N67" s="119"/>
      <c r="O67" s="119"/>
      <c r="P67" s="119"/>
      <c r="Q67" s="119"/>
    </row>
    <row r="68" spans="1:17" x14ac:dyDescent="0.25">
      <c r="A68" s="12"/>
      <c r="B68" s="12">
        <v>3431</v>
      </c>
      <c r="C68" s="12" t="s">
        <v>118</v>
      </c>
      <c r="D68" s="8">
        <v>584</v>
      </c>
      <c r="E68" s="9">
        <v>504</v>
      </c>
      <c r="F68" s="9">
        <v>580</v>
      </c>
      <c r="G68" s="9"/>
      <c r="H68" s="9"/>
      <c r="L68" s="119"/>
      <c r="M68" s="119"/>
      <c r="N68" s="119"/>
      <c r="O68" s="119"/>
      <c r="P68" s="119"/>
      <c r="Q68" s="119"/>
    </row>
    <row r="69" spans="1:17" x14ac:dyDescent="0.25">
      <c r="A69" s="12"/>
      <c r="B69" s="12">
        <v>3433</v>
      </c>
      <c r="C69" s="12" t="s">
        <v>200</v>
      </c>
      <c r="D69" s="8">
        <v>1961</v>
      </c>
      <c r="E69" s="8"/>
      <c r="F69" s="8"/>
      <c r="G69" s="8"/>
      <c r="H69" s="8"/>
      <c r="L69" s="119"/>
      <c r="M69" s="119"/>
      <c r="N69" s="119"/>
      <c r="O69" s="119"/>
      <c r="P69" s="119"/>
      <c r="Q69" s="119"/>
    </row>
    <row r="70" spans="1:17" x14ac:dyDescent="0.25">
      <c r="A70" s="12"/>
      <c r="B70" s="28">
        <v>37</v>
      </c>
      <c r="C70" s="28" t="s">
        <v>119</v>
      </c>
      <c r="D70" s="74">
        <f>D71</f>
        <v>5009</v>
      </c>
      <c r="E70" s="74">
        <f t="shared" ref="E70:F70" si="14">E71</f>
        <v>5627</v>
      </c>
      <c r="F70" s="74">
        <f t="shared" si="14"/>
        <v>700</v>
      </c>
      <c r="G70" s="74">
        <v>714</v>
      </c>
      <c r="H70" s="74">
        <v>714</v>
      </c>
      <c r="L70" s="119"/>
      <c r="M70" s="119"/>
      <c r="N70" s="119"/>
      <c r="O70" s="119"/>
      <c r="P70" s="119"/>
      <c r="Q70" s="119"/>
    </row>
    <row r="71" spans="1:17" x14ac:dyDescent="0.25">
      <c r="A71" s="12"/>
      <c r="B71" s="12">
        <v>3722</v>
      </c>
      <c r="C71" s="12" t="s">
        <v>119</v>
      </c>
      <c r="D71" s="8">
        <v>5009</v>
      </c>
      <c r="E71" s="9">
        <v>5627</v>
      </c>
      <c r="F71" s="9">
        <v>700</v>
      </c>
      <c r="G71" s="9"/>
      <c r="H71" s="9"/>
      <c r="L71" s="119"/>
      <c r="M71" s="119"/>
      <c r="N71" s="119"/>
      <c r="O71" s="119"/>
      <c r="P71" s="119"/>
      <c r="Q71" s="119"/>
    </row>
    <row r="72" spans="1:17" x14ac:dyDescent="0.25">
      <c r="A72" s="12"/>
      <c r="B72" s="28"/>
      <c r="C72" s="13"/>
      <c r="D72" s="8"/>
      <c r="E72" s="9"/>
      <c r="F72" s="9"/>
      <c r="G72" s="9"/>
      <c r="H72" s="9"/>
      <c r="L72" s="119"/>
      <c r="M72" s="119"/>
      <c r="N72" s="119"/>
      <c r="O72" s="119"/>
      <c r="P72" s="119"/>
      <c r="Q72" s="119"/>
    </row>
    <row r="73" spans="1:17" ht="25.5" x14ac:dyDescent="0.25">
      <c r="A73" s="14">
        <v>4</v>
      </c>
      <c r="B73" s="15"/>
      <c r="C73" s="26" t="s">
        <v>11</v>
      </c>
      <c r="D73" s="74">
        <f>D74</f>
        <v>7511</v>
      </c>
      <c r="E73" s="74">
        <f t="shared" ref="E73:H73" si="15">E74</f>
        <v>5812</v>
      </c>
      <c r="F73" s="74">
        <f t="shared" si="15"/>
        <v>3465</v>
      </c>
      <c r="G73" s="74">
        <f t="shared" si="15"/>
        <v>3534</v>
      </c>
      <c r="H73" s="74">
        <f t="shared" si="15"/>
        <v>3534</v>
      </c>
      <c r="L73" s="119"/>
      <c r="M73" s="119"/>
      <c r="N73" s="119"/>
      <c r="O73" s="119"/>
      <c r="P73" s="119"/>
      <c r="Q73" s="119"/>
    </row>
    <row r="74" spans="1:17" x14ac:dyDescent="0.25">
      <c r="A74" s="14"/>
      <c r="B74" s="15">
        <v>42</v>
      </c>
      <c r="C74" s="26" t="s">
        <v>120</v>
      </c>
      <c r="D74" s="74">
        <f>D75+D76+D77+D78+D79</f>
        <v>7511</v>
      </c>
      <c r="E74" s="74">
        <f t="shared" ref="E74:F74" si="16">E75+E76+E77+E78+E79</f>
        <v>5812</v>
      </c>
      <c r="F74" s="74">
        <f t="shared" si="16"/>
        <v>3465</v>
      </c>
      <c r="G74" s="74">
        <v>3534</v>
      </c>
      <c r="H74" s="74">
        <v>3534</v>
      </c>
      <c r="L74" s="119"/>
      <c r="M74" s="119"/>
      <c r="N74" s="119"/>
      <c r="O74" s="119"/>
      <c r="P74" s="119"/>
      <c r="Q74" s="119"/>
    </row>
    <row r="75" spans="1:17" x14ac:dyDescent="0.25">
      <c r="A75" s="14"/>
      <c r="B75" s="75">
        <v>4221</v>
      </c>
      <c r="C75" s="27" t="s">
        <v>121</v>
      </c>
      <c r="D75" s="8">
        <v>1141</v>
      </c>
      <c r="E75" s="9">
        <v>398</v>
      </c>
      <c r="F75" s="9">
        <v>0</v>
      </c>
      <c r="G75" s="9"/>
      <c r="H75" s="9"/>
      <c r="L75" s="119"/>
      <c r="M75" s="119"/>
      <c r="N75" s="119"/>
      <c r="O75" s="119"/>
      <c r="P75" s="119"/>
      <c r="Q75" s="119"/>
    </row>
    <row r="76" spans="1:17" x14ac:dyDescent="0.25">
      <c r="A76" s="14"/>
      <c r="B76" s="75">
        <v>4222</v>
      </c>
      <c r="C76" s="27" t="s">
        <v>122</v>
      </c>
      <c r="D76" s="8">
        <v>6006</v>
      </c>
      <c r="E76" s="9">
        <v>265</v>
      </c>
      <c r="F76" s="9">
        <v>200</v>
      </c>
      <c r="G76" s="9"/>
      <c r="H76" s="9"/>
      <c r="L76" s="119"/>
      <c r="M76" s="119"/>
      <c r="N76" s="119"/>
      <c r="O76" s="119"/>
      <c r="P76" s="119"/>
      <c r="Q76" s="119"/>
    </row>
    <row r="77" spans="1:17" x14ac:dyDescent="0.25">
      <c r="A77" s="14"/>
      <c r="B77" s="75">
        <v>4226</v>
      </c>
      <c r="C77" s="27" t="s">
        <v>123</v>
      </c>
      <c r="D77" s="8">
        <v>0</v>
      </c>
      <c r="E77" s="9">
        <v>295</v>
      </c>
      <c r="F77" s="9">
        <v>265</v>
      </c>
      <c r="G77" s="9"/>
      <c r="H77" s="9"/>
      <c r="L77" s="119"/>
      <c r="M77" s="119"/>
      <c r="N77" s="119"/>
      <c r="O77" s="119"/>
      <c r="P77" s="119"/>
      <c r="Q77" s="119"/>
    </row>
    <row r="78" spans="1:17" x14ac:dyDescent="0.25">
      <c r="A78" s="14"/>
      <c r="B78" s="75">
        <v>4227</v>
      </c>
      <c r="C78" s="27" t="s">
        <v>125</v>
      </c>
      <c r="D78" s="8">
        <v>0</v>
      </c>
      <c r="E78" s="9">
        <v>265</v>
      </c>
      <c r="F78" s="9">
        <v>1200</v>
      </c>
      <c r="G78" s="9"/>
      <c r="H78" s="9"/>
      <c r="L78" s="119"/>
      <c r="M78" s="119"/>
      <c r="N78" s="119"/>
      <c r="O78" s="119"/>
      <c r="P78" s="119"/>
      <c r="Q78" s="119"/>
    </row>
    <row r="79" spans="1:17" x14ac:dyDescent="0.25">
      <c r="A79" s="14"/>
      <c r="B79" s="75">
        <v>4241</v>
      </c>
      <c r="C79" s="27" t="s">
        <v>124</v>
      </c>
      <c r="D79" s="8">
        <v>364</v>
      </c>
      <c r="E79" s="9">
        <v>4589</v>
      </c>
      <c r="F79" s="9">
        <v>1800</v>
      </c>
      <c r="G79" s="9"/>
      <c r="H79" s="9"/>
      <c r="L79" s="119"/>
      <c r="M79" s="119"/>
      <c r="N79" s="119"/>
      <c r="O79" s="119"/>
      <c r="P79" s="119"/>
      <c r="Q79" s="119"/>
    </row>
    <row r="80" spans="1:17" x14ac:dyDescent="0.25">
      <c r="L80" s="119"/>
      <c r="M80" s="119"/>
      <c r="N80" s="119"/>
      <c r="O80" s="119"/>
      <c r="P80" s="119"/>
      <c r="Q80" s="119"/>
    </row>
    <row r="81" spans="12:17" x14ac:dyDescent="0.25">
      <c r="L81" s="119"/>
      <c r="M81" s="119"/>
      <c r="N81" s="119"/>
      <c r="O81" s="119"/>
      <c r="P81" s="119"/>
      <c r="Q81" s="119"/>
    </row>
    <row r="82" spans="12:17" x14ac:dyDescent="0.25">
      <c r="L82" s="119"/>
      <c r="M82" s="119"/>
      <c r="N82" s="119"/>
      <c r="O82" s="119"/>
      <c r="P82" s="119"/>
      <c r="Q82" s="119"/>
    </row>
    <row r="83" spans="12:17" x14ac:dyDescent="0.25">
      <c r="L83" s="119"/>
      <c r="M83" s="119"/>
      <c r="N83" s="119"/>
      <c r="O83" s="119"/>
      <c r="P83" s="119"/>
      <c r="Q83" s="119"/>
    </row>
    <row r="84" spans="12:17" x14ac:dyDescent="0.25">
      <c r="L84" s="119"/>
      <c r="M84" s="119"/>
      <c r="N84" s="119"/>
      <c r="O84" s="119"/>
      <c r="P84" s="119"/>
      <c r="Q84" s="119"/>
    </row>
  </sheetData>
  <mergeCells count="5">
    <mergeCell ref="A26:H26"/>
    <mergeCell ref="A1:H1"/>
    <mergeCell ref="A3:H3"/>
    <mergeCell ref="A5:H5"/>
    <mergeCell ref="A7:H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opLeftCell="A32" workbookViewId="0">
      <selection activeCell="D46" sqref="D46"/>
    </sheetView>
  </sheetViews>
  <sheetFormatPr defaultRowHeight="15" x14ac:dyDescent="0.25"/>
  <cols>
    <col min="1" max="6" width="25.28515625" customWidth="1"/>
    <col min="13" max="13" width="10.140625" bestFit="1" customWidth="1"/>
  </cols>
  <sheetData>
    <row r="1" spans="1:6" ht="42" customHeight="1" x14ac:dyDescent="0.25">
      <c r="A1" s="126" t="s">
        <v>40</v>
      </c>
      <c r="B1" s="126"/>
      <c r="C1" s="126"/>
      <c r="D1" s="126"/>
      <c r="E1" s="126"/>
      <c r="F1" s="126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26" t="s">
        <v>20</v>
      </c>
      <c r="B3" s="126"/>
      <c r="C3" s="126"/>
      <c r="D3" s="126"/>
      <c r="E3" s="126"/>
      <c r="F3" s="126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126" t="s">
        <v>4</v>
      </c>
      <c r="B5" s="126"/>
      <c r="C5" s="126"/>
      <c r="D5" s="126"/>
      <c r="E5" s="126"/>
      <c r="F5" s="126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126" t="s">
        <v>59</v>
      </c>
      <c r="B7" s="126"/>
      <c r="C7" s="126"/>
      <c r="D7" s="126"/>
      <c r="E7" s="126"/>
      <c r="F7" s="126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61</v>
      </c>
      <c r="B9" s="20" t="s">
        <v>43</v>
      </c>
      <c r="C9" s="21" t="s">
        <v>44</v>
      </c>
      <c r="D9" s="21" t="s">
        <v>41</v>
      </c>
      <c r="E9" s="21" t="s">
        <v>35</v>
      </c>
      <c r="F9" s="21" t="s">
        <v>42</v>
      </c>
    </row>
    <row r="10" spans="1:6" x14ac:dyDescent="0.25">
      <c r="A10" s="38" t="s">
        <v>0</v>
      </c>
      <c r="B10" s="40"/>
      <c r="C10" s="39"/>
      <c r="D10" s="39"/>
      <c r="E10" s="39"/>
      <c r="F10" s="39"/>
    </row>
    <row r="11" spans="1:6" x14ac:dyDescent="0.25">
      <c r="A11" s="11" t="s">
        <v>7</v>
      </c>
      <c r="B11" s="74">
        <f>B12+B19+B22+B27</f>
        <v>503425</v>
      </c>
      <c r="C11" s="74">
        <f>C12+C19+C22+C27</f>
        <v>503783</v>
      </c>
      <c r="D11" s="74">
        <f>D12+D19+D22+D27</f>
        <v>584084</v>
      </c>
      <c r="E11" s="74">
        <f>E12+E19+E22+E27</f>
        <v>596674</v>
      </c>
      <c r="F11" s="74">
        <f>F12+F19+F22+F27</f>
        <v>596674</v>
      </c>
    </row>
    <row r="12" spans="1:6" ht="38.25" x14ac:dyDescent="0.25">
      <c r="A12" s="11" t="s">
        <v>36</v>
      </c>
      <c r="B12" s="74">
        <f>B13+B14+B16+B17</f>
        <v>431638</v>
      </c>
      <c r="C12" s="74">
        <f>C13+C14+C16+C17</f>
        <v>436059</v>
      </c>
      <c r="D12" s="74">
        <f>D13+D14+D16+D17</f>
        <v>534300</v>
      </c>
      <c r="E12" s="74">
        <v>544986</v>
      </c>
      <c r="F12" s="74">
        <v>544986</v>
      </c>
    </row>
    <row r="13" spans="1:6" x14ac:dyDescent="0.25">
      <c r="A13" s="16" t="s">
        <v>83</v>
      </c>
      <c r="B13" s="8">
        <v>418377</v>
      </c>
      <c r="C13" s="9">
        <v>424087</v>
      </c>
      <c r="D13" s="9">
        <v>515733</v>
      </c>
      <c r="E13" s="9"/>
      <c r="F13" s="9"/>
    </row>
    <row r="14" spans="1:6" x14ac:dyDescent="0.25">
      <c r="A14" s="16" t="s">
        <v>84</v>
      </c>
      <c r="B14" s="8">
        <v>367</v>
      </c>
      <c r="C14" s="9">
        <v>1991</v>
      </c>
      <c r="D14" s="9">
        <v>2200</v>
      </c>
      <c r="E14" s="9"/>
      <c r="F14" s="9"/>
    </row>
    <row r="15" spans="1:6" x14ac:dyDescent="0.25">
      <c r="A15" s="121" t="s">
        <v>189</v>
      </c>
      <c r="B15" s="67"/>
      <c r="C15" s="68">
        <f>C13+C14</f>
        <v>426078</v>
      </c>
      <c r="D15" s="68">
        <v>517933</v>
      </c>
      <c r="E15" s="68"/>
      <c r="F15" s="68"/>
    </row>
    <row r="16" spans="1:6" ht="25.5" x14ac:dyDescent="0.25">
      <c r="A16" s="16" t="s">
        <v>85</v>
      </c>
      <c r="B16" s="8">
        <v>12894</v>
      </c>
      <c r="C16" s="9">
        <v>9981</v>
      </c>
      <c r="D16" s="9">
        <v>16367</v>
      </c>
      <c r="E16" s="9"/>
      <c r="F16" s="9"/>
    </row>
    <row r="17" spans="1:14" x14ac:dyDescent="0.25">
      <c r="A17" s="13" t="s">
        <v>84</v>
      </c>
      <c r="B17" s="8">
        <v>0</v>
      </c>
      <c r="C17" s="9">
        <v>0</v>
      </c>
      <c r="D17" s="9">
        <v>0</v>
      </c>
      <c r="E17" s="9">
        <v>0</v>
      </c>
      <c r="F17" s="9"/>
    </row>
    <row r="18" spans="1:14" x14ac:dyDescent="0.25">
      <c r="A18" s="69" t="s">
        <v>188</v>
      </c>
      <c r="B18" s="67"/>
      <c r="C18" s="67">
        <v>9981</v>
      </c>
      <c r="D18" s="67">
        <v>16367</v>
      </c>
      <c r="E18" s="67"/>
      <c r="F18" s="67"/>
    </row>
    <row r="19" spans="1:14" x14ac:dyDescent="0.25">
      <c r="A19" s="73" t="s">
        <v>86</v>
      </c>
      <c r="B19" s="74">
        <f>B20</f>
        <v>19611</v>
      </c>
      <c r="C19" s="74">
        <f t="shared" ref="C19:D19" si="0">C20</f>
        <v>24787</v>
      </c>
      <c r="D19" s="74">
        <f t="shared" si="0"/>
        <v>11350</v>
      </c>
      <c r="E19" s="74">
        <v>12485</v>
      </c>
      <c r="F19" s="74">
        <v>12485</v>
      </c>
    </row>
    <row r="20" spans="1:14" x14ac:dyDescent="0.25">
      <c r="A20" s="13" t="s">
        <v>87</v>
      </c>
      <c r="B20" s="8">
        <v>19611</v>
      </c>
      <c r="C20" s="9">
        <v>24787</v>
      </c>
      <c r="D20" s="9">
        <v>11350</v>
      </c>
      <c r="E20" s="9"/>
      <c r="F20" s="9"/>
    </row>
    <row r="21" spans="1:14" ht="25.5" x14ac:dyDescent="0.25">
      <c r="A21" s="120" t="s">
        <v>187</v>
      </c>
      <c r="B21" s="67"/>
      <c r="C21" s="67">
        <v>24783</v>
      </c>
      <c r="D21" s="67">
        <v>12240</v>
      </c>
      <c r="E21" s="67"/>
      <c r="F21" s="67"/>
    </row>
    <row r="22" spans="1:14" x14ac:dyDescent="0.25">
      <c r="A22" s="73" t="s">
        <v>90</v>
      </c>
      <c r="B22" s="74">
        <f>B23+B24</f>
        <v>13501</v>
      </c>
      <c r="C22" s="74">
        <f t="shared" ref="C22:D22" si="1">C23+C24</f>
        <v>3982</v>
      </c>
      <c r="D22" s="74">
        <f t="shared" si="1"/>
        <v>5605</v>
      </c>
      <c r="E22" s="74">
        <v>5717</v>
      </c>
      <c r="F22" s="74">
        <v>5717</v>
      </c>
    </row>
    <row r="23" spans="1:14" x14ac:dyDescent="0.25">
      <c r="A23" s="13" t="s">
        <v>88</v>
      </c>
      <c r="B23" s="8">
        <v>3716</v>
      </c>
      <c r="C23" s="9">
        <v>2389</v>
      </c>
      <c r="D23" s="9">
        <v>3640</v>
      </c>
      <c r="E23" s="9"/>
      <c r="F23" s="9"/>
    </row>
    <row r="24" spans="1:14" x14ac:dyDescent="0.25">
      <c r="A24" s="13" t="s">
        <v>89</v>
      </c>
      <c r="B24" s="8">
        <v>9785</v>
      </c>
      <c r="C24" s="9">
        <v>1593</v>
      </c>
      <c r="D24" s="9">
        <v>1965</v>
      </c>
      <c r="E24" s="9"/>
      <c r="F24" s="9"/>
    </row>
    <row r="25" spans="1:14" x14ac:dyDescent="0.25">
      <c r="A25" s="69" t="s">
        <v>193</v>
      </c>
      <c r="B25" s="67"/>
      <c r="C25" s="67">
        <v>2389</v>
      </c>
      <c r="D25" s="67">
        <v>3640</v>
      </c>
      <c r="E25" s="67"/>
      <c r="F25" s="67"/>
      <c r="H25" s="108"/>
    </row>
    <row r="26" spans="1:14" x14ac:dyDescent="0.25">
      <c r="A26" s="69" t="s">
        <v>194</v>
      </c>
      <c r="B26" s="67"/>
      <c r="C26" s="67">
        <v>1593</v>
      </c>
      <c r="D26" s="67">
        <v>1965</v>
      </c>
      <c r="E26" s="67"/>
      <c r="F26" s="67"/>
      <c r="N26" s="108"/>
    </row>
    <row r="27" spans="1:14" ht="51" x14ac:dyDescent="0.25">
      <c r="A27" s="11" t="s">
        <v>37</v>
      </c>
      <c r="B27" s="74">
        <f>B28</f>
        <v>38675</v>
      </c>
      <c r="C27" s="74">
        <f t="shared" ref="C27:D27" si="2">C28</f>
        <v>38955</v>
      </c>
      <c r="D27" s="74">
        <f t="shared" si="2"/>
        <v>32829</v>
      </c>
      <c r="E27" s="74">
        <v>33486</v>
      </c>
      <c r="F27" s="74">
        <v>33486</v>
      </c>
    </row>
    <row r="28" spans="1:14" ht="25.5" x14ac:dyDescent="0.25">
      <c r="A28" s="16" t="s">
        <v>91</v>
      </c>
      <c r="B28" s="8">
        <v>38675</v>
      </c>
      <c r="C28" s="9">
        <f>C29+C30</f>
        <v>38955</v>
      </c>
      <c r="D28" s="9">
        <v>32829</v>
      </c>
      <c r="E28" s="9"/>
      <c r="F28" s="9"/>
      <c r="K28" s="108"/>
    </row>
    <row r="29" spans="1:14" x14ac:dyDescent="0.25">
      <c r="A29" s="113" t="s">
        <v>186</v>
      </c>
      <c r="B29" s="67"/>
      <c r="C29" s="68">
        <v>4318</v>
      </c>
      <c r="D29" s="68">
        <v>6323</v>
      </c>
      <c r="E29" s="68"/>
      <c r="F29" s="68"/>
      <c r="I29" s="108"/>
      <c r="J29" s="108">
        <f>C13+C14</f>
        <v>426078</v>
      </c>
    </row>
    <row r="30" spans="1:14" x14ac:dyDescent="0.25">
      <c r="A30" s="113" t="s">
        <v>185</v>
      </c>
      <c r="B30" s="67"/>
      <c r="C30" s="68">
        <v>34637</v>
      </c>
      <c r="D30" s="68">
        <v>26506</v>
      </c>
      <c r="E30" s="68"/>
      <c r="F30" s="68"/>
    </row>
    <row r="32" spans="1:14" ht="15.75" customHeight="1" x14ac:dyDescent="0.25">
      <c r="A32" s="126" t="s">
        <v>60</v>
      </c>
      <c r="B32" s="126"/>
      <c r="C32" s="126"/>
      <c r="D32" s="126"/>
      <c r="E32" s="126"/>
      <c r="F32" s="126"/>
    </row>
    <row r="33" spans="1:13" ht="18" x14ac:dyDescent="0.25">
      <c r="A33" s="25"/>
      <c r="B33" s="25"/>
      <c r="C33" s="25"/>
      <c r="D33" s="25"/>
      <c r="E33" s="5"/>
      <c r="F33" s="5"/>
    </row>
    <row r="34" spans="1:13" ht="25.5" x14ac:dyDescent="0.25">
      <c r="A34" s="21" t="s">
        <v>61</v>
      </c>
      <c r="B34" s="20" t="s">
        <v>43</v>
      </c>
      <c r="C34" s="21" t="s">
        <v>44</v>
      </c>
      <c r="D34" s="21" t="s">
        <v>41</v>
      </c>
      <c r="E34" s="21" t="s">
        <v>35</v>
      </c>
      <c r="F34" s="21" t="s">
        <v>42</v>
      </c>
    </row>
    <row r="35" spans="1:13" x14ac:dyDescent="0.25">
      <c r="A35" s="41" t="s">
        <v>1</v>
      </c>
      <c r="B35" s="40"/>
      <c r="C35" s="39"/>
      <c r="D35" s="39"/>
      <c r="E35" s="39"/>
      <c r="F35" s="39"/>
    </row>
    <row r="36" spans="1:13" x14ac:dyDescent="0.25">
      <c r="A36" s="38" t="s">
        <v>190</v>
      </c>
      <c r="B36" s="110">
        <f>B37+B89</f>
        <v>493909</v>
      </c>
      <c r="C36" s="110">
        <f>C37+C89</f>
        <v>503783</v>
      </c>
      <c r="D36" s="110">
        <f>D37+D89</f>
        <v>584084</v>
      </c>
      <c r="E36" s="110">
        <f>E37+E89</f>
        <v>596674</v>
      </c>
      <c r="F36" s="110">
        <f>F37+F89</f>
        <v>596674</v>
      </c>
      <c r="I36">
        <v>411586</v>
      </c>
      <c r="J36">
        <f>SUM(I36)</f>
        <v>411586</v>
      </c>
    </row>
    <row r="37" spans="1:13" x14ac:dyDescent="0.25">
      <c r="A37" s="11" t="s">
        <v>196</v>
      </c>
      <c r="B37" s="74">
        <f>B38+B48+B78+B81</f>
        <v>486398</v>
      </c>
      <c r="C37" s="74">
        <f>C38+C48+C78+C81</f>
        <v>497971</v>
      </c>
      <c r="D37" s="74">
        <f>D38+D48+D78+D81</f>
        <v>580619</v>
      </c>
      <c r="E37" s="74">
        <f t="shared" ref="E37:F37" si="3">E38+E48+E78+E81</f>
        <v>593140</v>
      </c>
      <c r="F37" s="74">
        <f t="shared" si="3"/>
        <v>593140</v>
      </c>
      <c r="I37">
        <v>2258</v>
      </c>
      <c r="J37">
        <f>SUM(I37)</f>
        <v>2258</v>
      </c>
    </row>
    <row r="38" spans="1:13" x14ac:dyDescent="0.25">
      <c r="A38" s="11" t="s">
        <v>191</v>
      </c>
      <c r="B38" s="74">
        <f>B39+B40+B41+B42+B43</f>
        <v>403481</v>
      </c>
      <c r="C38" s="74">
        <f t="shared" ref="C38:D38" si="4">C39+C40+C41+C42+C43</f>
        <v>421047</v>
      </c>
      <c r="D38" s="74">
        <f t="shared" si="4"/>
        <v>495544</v>
      </c>
      <c r="E38" s="74">
        <v>506363</v>
      </c>
      <c r="F38" s="74">
        <v>506363</v>
      </c>
      <c r="I38">
        <v>12233</v>
      </c>
      <c r="J38">
        <f>SUM(I38)</f>
        <v>12233</v>
      </c>
    </row>
    <row r="39" spans="1:13" x14ac:dyDescent="0.25">
      <c r="A39" s="16" t="s">
        <v>92</v>
      </c>
      <c r="B39" s="8">
        <v>330711</v>
      </c>
      <c r="C39" s="9">
        <v>350686</v>
      </c>
      <c r="D39" s="9">
        <v>400678</v>
      </c>
      <c r="E39" s="9"/>
      <c r="F39" s="9"/>
    </row>
    <row r="40" spans="1:13" x14ac:dyDescent="0.25">
      <c r="A40" s="16" t="s">
        <v>93</v>
      </c>
      <c r="B40" s="8">
        <v>3651</v>
      </c>
      <c r="C40" s="9">
        <v>1327</v>
      </c>
      <c r="D40" s="9">
        <v>5525</v>
      </c>
      <c r="E40" s="9"/>
      <c r="F40" s="9"/>
      <c r="I40">
        <f>SUM(I36:I39)</f>
        <v>426077</v>
      </c>
      <c r="J40">
        <f>SUM(I40)</f>
        <v>426077</v>
      </c>
    </row>
    <row r="41" spans="1:13" ht="25.5" x14ac:dyDescent="0.25">
      <c r="A41" s="16" t="s">
        <v>94</v>
      </c>
      <c r="B41" s="8">
        <v>921</v>
      </c>
      <c r="C41" s="9">
        <v>425</v>
      </c>
      <c r="D41" s="9">
        <v>1637</v>
      </c>
      <c r="E41" s="9"/>
      <c r="F41" s="9"/>
    </row>
    <row r="42" spans="1:13" x14ac:dyDescent="0.25">
      <c r="A42" s="16" t="s">
        <v>95</v>
      </c>
      <c r="B42" s="8">
        <v>14446</v>
      </c>
      <c r="C42" s="9">
        <v>15529</v>
      </c>
      <c r="D42" s="9">
        <v>20800</v>
      </c>
      <c r="E42" s="9"/>
      <c r="F42" s="9"/>
    </row>
    <row r="43" spans="1:13" ht="25.5" x14ac:dyDescent="0.25">
      <c r="A43" s="16" t="s">
        <v>96</v>
      </c>
      <c r="B43" s="8">
        <v>53752</v>
      </c>
      <c r="C43" s="9">
        <v>53080</v>
      </c>
      <c r="D43" s="9">
        <v>66904</v>
      </c>
      <c r="E43" s="9"/>
      <c r="F43" s="9"/>
    </row>
    <row r="44" spans="1:13" x14ac:dyDescent="0.25">
      <c r="A44" s="111" t="s">
        <v>186</v>
      </c>
      <c r="B44" s="112"/>
      <c r="C44" s="112"/>
      <c r="D44" s="112">
        <v>6300</v>
      </c>
      <c r="E44" s="112">
        <v>6426</v>
      </c>
      <c r="F44" s="112">
        <v>6426</v>
      </c>
    </row>
    <row r="45" spans="1:13" ht="25.5" x14ac:dyDescent="0.25">
      <c r="A45" s="111" t="s">
        <v>187</v>
      </c>
      <c r="B45" s="112"/>
      <c r="C45" s="112"/>
      <c r="D45" s="112">
        <v>5396</v>
      </c>
      <c r="E45" s="112">
        <v>6412</v>
      </c>
      <c r="F45" s="112">
        <v>6412</v>
      </c>
    </row>
    <row r="46" spans="1:13" x14ac:dyDescent="0.25">
      <c r="A46" s="111" t="s">
        <v>188</v>
      </c>
      <c r="B46" s="112"/>
      <c r="C46" s="112"/>
      <c r="D46" s="112">
        <v>16160</v>
      </c>
      <c r="E46" s="112">
        <v>16483</v>
      </c>
      <c r="F46" s="112">
        <v>16483</v>
      </c>
      <c r="J46" s="108"/>
      <c r="L46" s="108"/>
      <c r="M46" s="108"/>
    </row>
    <row r="47" spans="1:13" x14ac:dyDescent="0.25">
      <c r="A47" s="111" t="s">
        <v>189</v>
      </c>
      <c r="B47" s="112"/>
      <c r="C47" s="112"/>
      <c r="D47" s="112">
        <v>467688</v>
      </c>
      <c r="E47" s="112">
        <v>477042</v>
      </c>
      <c r="F47" s="112">
        <v>477042</v>
      </c>
      <c r="J47" s="108"/>
      <c r="L47" s="108"/>
      <c r="M47" s="108"/>
    </row>
    <row r="48" spans="1:13" x14ac:dyDescent="0.25">
      <c r="A48" s="28" t="s">
        <v>192</v>
      </c>
      <c r="B48" s="74">
        <f>B49+B54+B61+B70+B72</f>
        <v>75363</v>
      </c>
      <c r="C48" s="74">
        <f t="shared" ref="C48:D48" si="5">C49+C54+C61+C70+C72</f>
        <v>70793</v>
      </c>
      <c r="D48" s="74">
        <f t="shared" si="5"/>
        <v>83795</v>
      </c>
      <c r="E48" s="74">
        <v>85471</v>
      </c>
      <c r="F48" s="74">
        <v>85471</v>
      </c>
      <c r="K48" s="108">
        <f>C44+C45+C46+C47</f>
        <v>0</v>
      </c>
      <c r="L48" s="108"/>
    </row>
    <row r="49" spans="1:14" x14ac:dyDescent="0.25">
      <c r="A49" s="28">
        <v>321</v>
      </c>
      <c r="B49" s="74">
        <f>B50+B51+B52+B53</f>
        <v>17012</v>
      </c>
      <c r="C49" s="74">
        <f t="shared" ref="C49:F49" si="6">C50+C51+C52+C53</f>
        <v>17096</v>
      </c>
      <c r="D49" s="74">
        <f t="shared" si="6"/>
        <v>21199</v>
      </c>
      <c r="E49" s="74">
        <f t="shared" si="6"/>
        <v>0</v>
      </c>
      <c r="F49" s="74">
        <f t="shared" si="6"/>
        <v>0</v>
      </c>
      <c r="J49" s="108"/>
      <c r="M49" s="108"/>
      <c r="N49" s="108"/>
    </row>
    <row r="50" spans="1:14" x14ac:dyDescent="0.25">
      <c r="A50" s="12" t="s">
        <v>97</v>
      </c>
      <c r="B50" s="8">
        <v>2440</v>
      </c>
      <c r="C50" s="9">
        <v>1938</v>
      </c>
      <c r="D50" s="9">
        <v>2400</v>
      </c>
      <c r="E50" s="9"/>
      <c r="F50" s="9"/>
    </row>
    <row r="51" spans="1:14" x14ac:dyDescent="0.25">
      <c r="A51" s="12" t="s">
        <v>98</v>
      </c>
      <c r="B51" s="8">
        <v>11667</v>
      </c>
      <c r="C51" s="9">
        <v>11375</v>
      </c>
      <c r="D51" s="9">
        <v>15889</v>
      </c>
      <c r="E51" s="9"/>
      <c r="F51" s="9"/>
      <c r="J51" s="108"/>
    </row>
    <row r="52" spans="1:14" x14ac:dyDescent="0.25">
      <c r="A52" s="12" t="s">
        <v>99</v>
      </c>
      <c r="B52" s="8">
        <v>543</v>
      </c>
      <c r="C52" s="9">
        <v>730</v>
      </c>
      <c r="D52" s="9">
        <v>540</v>
      </c>
      <c r="E52" s="9"/>
      <c r="F52" s="9"/>
      <c r="J52" s="108"/>
    </row>
    <row r="53" spans="1:14" x14ac:dyDescent="0.25">
      <c r="A53" s="12" t="s">
        <v>100</v>
      </c>
      <c r="B53" s="8">
        <v>2362</v>
      </c>
      <c r="C53" s="9">
        <v>3053</v>
      </c>
      <c r="D53" s="9">
        <v>2370</v>
      </c>
      <c r="E53" s="9"/>
      <c r="F53" s="9"/>
      <c r="N53" s="108"/>
    </row>
    <row r="54" spans="1:14" x14ac:dyDescent="0.25">
      <c r="A54" s="28">
        <v>322</v>
      </c>
      <c r="B54" s="74">
        <f>B55+B56+B58+B57+B59+B60</f>
        <v>34022</v>
      </c>
      <c r="C54" s="74">
        <f t="shared" ref="C54:F54" si="7">C55+C56+C58+C57+C59+C60</f>
        <v>39813</v>
      </c>
      <c r="D54" s="74">
        <f t="shared" si="7"/>
        <v>46590</v>
      </c>
      <c r="E54" s="74">
        <f t="shared" si="7"/>
        <v>0</v>
      </c>
      <c r="F54" s="74">
        <f t="shared" si="7"/>
        <v>0</v>
      </c>
    </row>
    <row r="55" spans="1:14" x14ac:dyDescent="0.25">
      <c r="A55" s="12" t="s">
        <v>101</v>
      </c>
      <c r="B55" s="8">
        <v>5785</v>
      </c>
      <c r="C55" s="9">
        <v>6769</v>
      </c>
      <c r="D55" s="9">
        <v>4250</v>
      </c>
      <c r="E55" s="9"/>
      <c r="F55" s="9"/>
    </row>
    <row r="56" spans="1:14" x14ac:dyDescent="0.25">
      <c r="A56" s="12" t="s">
        <v>102</v>
      </c>
      <c r="B56" s="8">
        <v>11935</v>
      </c>
      <c r="C56" s="9">
        <v>17954</v>
      </c>
      <c r="D56" s="9">
        <v>30590</v>
      </c>
      <c r="E56" s="9"/>
      <c r="F56" s="9"/>
      <c r="N56" s="108"/>
    </row>
    <row r="57" spans="1:14" x14ac:dyDescent="0.25">
      <c r="A57" s="12" t="s">
        <v>103</v>
      </c>
      <c r="B57" s="8">
        <v>8174</v>
      </c>
      <c r="C57" s="9">
        <v>10193</v>
      </c>
      <c r="D57" s="9">
        <v>9000</v>
      </c>
      <c r="E57" s="9"/>
      <c r="F57" s="9"/>
      <c r="I57" s="108"/>
    </row>
    <row r="58" spans="1:14" x14ac:dyDescent="0.25">
      <c r="A58" s="12" t="s">
        <v>104</v>
      </c>
      <c r="B58" s="8">
        <v>3612</v>
      </c>
      <c r="C58" s="9">
        <v>2150</v>
      </c>
      <c r="D58" s="9">
        <v>2250</v>
      </c>
      <c r="E58" s="9"/>
      <c r="F58" s="9"/>
      <c r="I58" s="108"/>
    </row>
    <row r="59" spans="1:14" x14ac:dyDescent="0.25">
      <c r="A59" s="12" t="s">
        <v>105</v>
      </c>
      <c r="B59" s="8">
        <v>4270</v>
      </c>
      <c r="C59" s="9">
        <v>2190</v>
      </c>
      <c r="D59" s="9">
        <v>200</v>
      </c>
      <c r="E59" s="9"/>
      <c r="F59" s="9"/>
      <c r="I59" s="108"/>
      <c r="K59" s="108"/>
    </row>
    <row r="60" spans="1:14" x14ac:dyDescent="0.25">
      <c r="A60" s="12" t="s">
        <v>106</v>
      </c>
      <c r="B60" s="8">
        <v>246</v>
      </c>
      <c r="C60" s="9">
        <v>557</v>
      </c>
      <c r="D60" s="9">
        <v>300</v>
      </c>
      <c r="E60" s="9"/>
      <c r="F60" s="9"/>
      <c r="K60" s="108"/>
    </row>
    <row r="61" spans="1:14" x14ac:dyDescent="0.25">
      <c r="A61" s="28">
        <v>323</v>
      </c>
      <c r="B61" s="74">
        <f>B62+B63+B64+B65+B66+B67+B68+B69</f>
        <v>16697</v>
      </c>
      <c r="C61" s="74">
        <f t="shared" ref="C61:F61" si="8">C62+C63+C64+C65+C66+C67+C68+C69</f>
        <v>8309</v>
      </c>
      <c r="D61" s="74">
        <f t="shared" si="8"/>
        <v>7886</v>
      </c>
      <c r="E61" s="74">
        <f t="shared" si="8"/>
        <v>0</v>
      </c>
      <c r="F61" s="74">
        <f t="shared" si="8"/>
        <v>0</v>
      </c>
      <c r="I61" s="108"/>
      <c r="K61" s="108"/>
    </row>
    <row r="62" spans="1:14" x14ac:dyDescent="0.25">
      <c r="A62" s="12" t="s">
        <v>107</v>
      </c>
      <c r="B62" s="8">
        <v>990</v>
      </c>
      <c r="C62" s="9">
        <v>1062</v>
      </c>
      <c r="D62" s="9">
        <v>990</v>
      </c>
      <c r="E62" s="9"/>
      <c r="F62" s="9"/>
    </row>
    <row r="63" spans="1:14" x14ac:dyDescent="0.25">
      <c r="A63" s="12" t="s">
        <v>108</v>
      </c>
      <c r="B63" s="8">
        <v>10107</v>
      </c>
      <c r="C63" s="9">
        <v>2986</v>
      </c>
      <c r="D63" s="9">
        <v>1300</v>
      </c>
      <c r="E63" s="9"/>
      <c r="F63" s="9"/>
      <c r="K63" s="108"/>
    </row>
    <row r="64" spans="1:14" x14ac:dyDescent="0.25">
      <c r="A64" s="12" t="s">
        <v>109</v>
      </c>
      <c r="B64" s="8">
        <v>127</v>
      </c>
      <c r="C64" s="9">
        <v>66</v>
      </c>
      <c r="D64" s="9">
        <v>66</v>
      </c>
      <c r="E64" s="9"/>
      <c r="F64" s="9"/>
      <c r="M64" s="108"/>
    </row>
    <row r="65" spans="1:16" x14ac:dyDescent="0.25">
      <c r="A65" s="12" t="s">
        <v>110</v>
      </c>
      <c r="B65" s="8">
        <v>1661</v>
      </c>
      <c r="C65" s="9">
        <v>1195</v>
      </c>
      <c r="D65" s="9">
        <v>1660</v>
      </c>
      <c r="E65" s="9"/>
      <c r="F65" s="9"/>
    </row>
    <row r="66" spans="1:16" x14ac:dyDescent="0.25">
      <c r="A66" s="12" t="s">
        <v>111</v>
      </c>
      <c r="B66" s="8">
        <v>1465</v>
      </c>
      <c r="C66" s="9">
        <v>1261</v>
      </c>
      <c r="D66" s="9">
        <v>1460</v>
      </c>
      <c r="E66" s="9"/>
      <c r="F66" s="9"/>
    </row>
    <row r="67" spans="1:16" x14ac:dyDescent="0.25">
      <c r="A67" s="12" t="s">
        <v>112</v>
      </c>
      <c r="B67" s="8">
        <v>833</v>
      </c>
      <c r="C67" s="9">
        <v>398</v>
      </c>
      <c r="D67" s="9">
        <v>900</v>
      </c>
      <c r="E67" s="9"/>
      <c r="F67" s="9"/>
    </row>
    <row r="68" spans="1:16" x14ac:dyDescent="0.25">
      <c r="A68" s="12" t="s">
        <v>113</v>
      </c>
      <c r="B68" s="8">
        <v>1355</v>
      </c>
      <c r="C68" s="9">
        <v>810</v>
      </c>
      <c r="D68" s="9">
        <v>1350</v>
      </c>
      <c r="E68" s="9"/>
      <c r="F68" s="9"/>
      <c r="J68" s="119"/>
      <c r="K68" s="119"/>
      <c r="L68" s="119"/>
      <c r="M68" s="119"/>
      <c r="N68" s="119"/>
      <c r="O68" s="119"/>
      <c r="P68" s="119"/>
    </row>
    <row r="69" spans="1:16" x14ac:dyDescent="0.25">
      <c r="A69" s="12" t="s">
        <v>140</v>
      </c>
      <c r="B69" s="8">
        <v>159</v>
      </c>
      <c r="C69" s="8">
        <v>531</v>
      </c>
      <c r="D69" s="8">
        <v>160</v>
      </c>
      <c r="E69" s="8"/>
      <c r="F69" s="8"/>
      <c r="J69" s="119"/>
      <c r="K69" s="119"/>
      <c r="L69" s="119"/>
      <c r="M69" s="119"/>
      <c r="N69" s="119"/>
      <c r="O69" s="119"/>
      <c r="P69" s="119"/>
    </row>
    <row r="70" spans="1:16" x14ac:dyDescent="0.25">
      <c r="A70" s="109">
        <v>324</v>
      </c>
      <c r="B70" s="74">
        <f>B71</f>
        <v>758</v>
      </c>
      <c r="C70" s="74">
        <f t="shared" ref="C70:F70" si="9">C71</f>
        <v>0</v>
      </c>
      <c r="D70" s="74">
        <f t="shared" si="9"/>
        <v>1000</v>
      </c>
      <c r="E70" s="74">
        <f t="shared" si="9"/>
        <v>0</v>
      </c>
      <c r="F70" s="74">
        <f t="shared" si="9"/>
        <v>0</v>
      </c>
      <c r="J70" s="119"/>
      <c r="K70" s="119"/>
      <c r="L70" s="119"/>
      <c r="M70" s="119"/>
      <c r="N70" s="119"/>
      <c r="O70" s="119"/>
      <c r="P70" s="119"/>
    </row>
    <row r="71" spans="1:16" x14ac:dyDescent="0.25">
      <c r="A71" s="12" t="s">
        <v>159</v>
      </c>
      <c r="B71" s="8">
        <v>758</v>
      </c>
      <c r="C71" s="8"/>
      <c r="D71" s="8">
        <v>1000</v>
      </c>
      <c r="E71" s="8"/>
      <c r="F71" s="8"/>
      <c r="J71" s="119"/>
      <c r="K71" s="119"/>
      <c r="L71" s="119"/>
      <c r="M71" s="119"/>
      <c r="N71" s="119"/>
      <c r="O71" s="119"/>
      <c r="P71" s="119"/>
    </row>
    <row r="72" spans="1:16" x14ac:dyDescent="0.25">
      <c r="A72" s="28">
        <v>329</v>
      </c>
      <c r="B72" s="74">
        <f>B73+B74+B75+B76+B77</f>
        <v>6874</v>
      </c>
      <c r="C72" s="74">
        <f t="shared" ref="C72:F72" si="10">C73+C74+C75+C77</f>
        <v>5575</v>
      </c>
      <c r="D72" s="74">
        <f t="shared" si="10"/>
        <v>7120</v>
      </c>
      <c r="E72" s="74">
        <f t="shared" si="10"/>
        <v>0</v>
      </c>
      <c r="F72" s="74">
        <f t="shared" si="10"/>
        <v>0</v>
      </c>
      <c r="J72" s="119"/>
      <c r="K72" s="119"/>
      <c r="L72" s="119"/>
      <c r="M72" s="119"/>
      <c r="N72" s="119"/>
      <c r="O72" s="119"/>
      <c r="P72" s="119"/>
    </row>
    <row r="73" spans="1:16" x14ac:dyDescent="0.25">
      <c r="A73" s="12" t="s">
        <v>114</v>
      </c>
      <c r="B73" s="8">
        <v>398</v>
      </c>
      <c r="C73" s="9">
        <v>398</v>
      </c>
      <c r="D73" s="9">
        <v>400</v>
      </c>
      <c r="E73" s="9"/>
      <c r="F73" s="9"/>
      <c r="J73" s="119"/>
      <c r="K73" s="119"/>
      <c r="L73" s="119"/>
      <c r="M73" s="119"/>
      <c r="N73" s="119"/>
      <c r="O73" s="119"/>
      <c r="P73" s="119"/>
    </row>
    <row r="74" spans="1:16" x14ac:dyDescent="0.25">
      <c r="A74" s="12" t="s">
        <v>115</v>
      </c>
      <c r="B74" s="8">
        <v>53</v>
      </c>
      <c r="C74" s="9">
        <v>40</v>
      </c>
      <c r="D74" s="9">
        <v>40</v>
      </c>
      <c r="E74" s="9"/>
      <c r="F74" s="9"/>
      <c r="J74" s="119"/>
      <c r="K74" s="119"/>
      <c r="L74" s="119"/>
      <c r="M74" s="119"/>
      <c r="N74" s="119"/>
      <c r="O74" s="119"/>
      <c r="P74" s="119"/>
    </row>
    <row r="75" spans="1:16" x14ac:dyDescent="0.25">
      <c r="A75" s="12" t="s">
        <v>116</v>
      </c>
      <c r="B75" s="8">
        <v>2225</v>
      </c>
      <c r="C75" s="9">
        <v>1354</v>
      </c>
      <c r="D75" s="9">
        <v>1850</v>
      </c>
      <c r="E75" s="9"/>
      <c r="F75" s="9"/>
      <c r="J75" s="119"/>
      <c r="K75" s="119"/>
      <c r="L75" s="119"/>
      <c r="M75" s="119"/>
      <c r="N75" s="119"/>
      <c r="O75" s="119"/>
      <c r="P75" s="119"/>
    </row>
    <row r="76" spans="1:16" x14ac:dyDescent="0.25">
      <c r="A76" s="12" t="s">
        <v>199</v>
      </c>
      <c r="B76" s="8">
        <v>3370</v>
      </c>
      <c r="C76" s="9"/>
      <c r="D76" s="9"/>
      <c r="E76" s="9"/>
      <c r="F76" s="9"/>
      <c r="J76" s="119"/>
      <c r="K76" s="119"/>
      <c r="L76" s="119"/>
      <c r="M76" s="119"/>
      <c r="N76" s="119"/>
      <c r="O76" s="119"/>
      <c r="P76" s="119"/>
    </row>
    <row r="77" spans="1:16" x14ac:dyDescent="0.25">
      <c r="A77" s="12" t="s">
        <v>117</v>
      </c>
      <c r="B77" s="8">
        <v>828</v>
      </c>
      <c r="C77" s="9">
        <v>3783</v>
      </c>
      <c r="D77" s="9">
        <v>4830</v>
      </c>
      <c r="E77" s="9"/>
      <c r="F77" s="9"/>
      <c r="J77" s="119"/>
      <c r="K77" s="119"/>
      <c r="L77" s="119"/>
      <c r="M77" s="119"/>
      <c r="N77" s="119"/>
      <c r="O77" s="119"/>
      <c r="P77" s="119"/>
    </row>
    <row r="78" spans="1:16" x14ac:dyDescent="0.25">
      <c r="A78" s="28" t="s">
        <v>197</v>
      </c>
      <c r="B78" s="74">
        <f>B79+B80</f>
        <v>2545</v>
      </c>
      <c r="C78" s="74">
        <f t="shared" ref="C78:F78" si="11">C79</f>
        <v>504</v>
      </c>
      <c r="D78" s="74">
        <f t="shared" si="11"/>
        <v>580</v>
      </c>
      <c r="E78" s="74">
        <v>592</v>
      </c>
      <c r="F78" s="74">
        <f t="shared" si="11"/>
        <v>592</v>
      </c>
      <c r="J78" s="119"/>
      <c r="K78" s="119"/>
      <c r="L78" s="119"/>
      <c r="M78" s="119"/>
      <c r="N78" s="119"/>
      <c r="O78" s="119"/>
      <c r="P78" s="119"/>
    </row>
    <row r="79" spans="1:16" x14ac:dyDescent="0.25">
      <c r="A79" s="12" t="s">
        <v>118</v>
      </c>
      <c r="B79" s="8">
        <v>584</v>
      </c>
      <c r="C79" s="9">
        <v>504</v>
      </c>
      <c r="D79" s="9">
        <v>580</v>
      </c>
      <c r="E79" s="9">
        <v>592</v>
      </c>
      <c r="F79" s="9">
        <v>592</v>
      </c>
      <c r="J79" s="119"/>
      <c r="K79" s="119"/>
      <c r="L79" s="119"/>
      <c r="M79" s="119"/>
      <c r="N79" s="119"/>
      <c r="O79" s="119"/>
      <c r="P79" s="119"/>
    </row>
    <row r="80" spans="1:16" x14ac:dyDescent="0.25">
      <c r="A80" s="12" t="s">
        <v>200</v>
      </c>
      <c r="B80" s="8">
        <v>1961</v>
      </c>
      <c r="C80" s="8"/>
      <c r="D80" s="8"/>
      <c r="E80" s="8"/>
      <c r="F80" s="8"/>
      <c r="J80" s="119"/>
      <c r="K80" s="119"/>
      <c r="L80" s="119"/>
      <c r="M80" s="119"/>
      <c r="N80" s="119"/>
      <c r="O80" s="119"/>
      <c r="P80" s="119"/>
    </row>
    <row r="81" spans="1:16" ht="25.5" x14ac:dyDescent="0.25">
      <c r="A81" s="109" t="s">
        <v>198</v>
      </c>
      <c r="B81" s="74">
        <f>B82</f>
        <v>5009</v>
      </c>
      <c r="C81" s="74">
        <f t="shared" ref="C81:F81" si="12">C82</f>
        <v>5627</v>
      </c>
      <c r="D81" s="74">
        <f t="shared" si="12"/>
        <v>700</v>
      </c>
      <c r="E81" s="74">
        <f t="shared" si="12"/>
        <v>714</v>
      </c>
      <c r="F81" s="74">
        <f t="shared" si="12"/>
        <v>714</v>
      </c>
      <c r="J81" s="119"/>
      <c r="K81" s="119"/>
      <c r="L81" s="119"/>
      <c r="M81" s="119"/>
      <c r="N81" s="119"/>
      <c r="O81" s="119"/>
      <c r="P81" s="119"/>
    </row>
    <row r="82" spans="1:16" x14ac:dyDescent="0.25">
      <c r="A82" s="12" t="s">
        <v>119</v>
      </c>
      <c r="B82" s="8">
        <v>5009</v>
      </c>
      <c r="C82" s="9">
        <v>5627</v>
      </c>
      <c r="D82" s="9">
        <v>700</v>
      </c>
      <c r="E82" s="9">
        <v>714</v>
      </c>
      <c r="F82" s="9">
        <v>714</v>
      </c>
      <c r="J82" s="119"/>
      <c r="K82" s="119"/>
      <c r="L82" s="119"/>
      <c r="M82" s="119"/>
      <c r="N82" s="119"/>
      <c r="O82" s="119"/>
      <c r="P82" s="119"/>
    </row>
    <row r="83" spans="1:16" x14ac:dyDescent="0.25">
      <c r="A83" s="113" t="s">
        <v>186</v>
      </c>
      <c r="B83" s="67"/>
      <c r="C83" s="68"/>
      <c r="D83" s="68">
        <v>23</v>
      </c>
      <c r="E83" s="68">
        <v>23</v>
      </c>
      <c r="F83" s="68">
        <v>23</v>
      </c>
      <c r="J83" s="119"/>
      <c r="K83" s="119"/>
      <c r="L83" s="119"/>
      <c r="M83" s="119"/>
      <c r="N83" s="119"/>
      <c r="O83" s="119"/>
      <c r="P83" s="119"/>
    </row>
    <row r="84" spans="1:16" x14ac:dyDescent="0.25">
      <c r="A84" s="113" t="s">
        <v>193</v>
      </c>
      <c r="B84" s="67"/>
      <c r="C84" s="68"/>
      <c r="D84" s="68">
        <v>3640</v>
      </c>
      <c r="E84" s="68">
        <v>3713</v>
      </c>
      <c r="F84" s="68">
        <v>371</v>
      </c>
      <c r="J84" s="108">
        <f>C83+C84+C85+C86+C87+C88</f>
        <v>0</v>
      </c>
    </row>
    <row r="85" spans="1:16" ht="25.5" x14ac:dyDescent="0.25">
      <c r="A85" s="114" t="s">
        <v>187</v>
      </c>
      <c r="B85" s="67"/>
      <c r="C85" s="68"/>
      <c r="D85" s="68">
        <v>5954</v>
      </c>
      <c r="E85" s="68">
        <v>6073</v>
      </c>
      <c r="F85" s="68">
        <v>6073</v>
      </c>
    </row>
    <row r="86" spans="1:16" x14ac:dyDescent="0.25">
      <c r="A86" s="113" t="s">
        <v>185</v>
      </c>
      <c r="B86" s="67"/>
      <c r="C86" s="68"/>
      <c r="D86" s="68">
        <v>25926</v>
      </c>
      <c r="E86" s="68">
        <v>26445</v>
      </c>
      <c r="F86" s="68">
        <v>26445</v>
      </c>
    </row>
    <row r="87" spans="1:16" x14ac:dyDescent="0.25">
      <c r="A87" s="113" t="s">
        <v>188</v>
      </c>
      <c r="B87" s="67"/>
      <c r="C87" s="68"/>
      <c r="D87" s="68">
        <v>207</v>
      </c>
      <c r="E87" s="68">
        <v>211</v>
      </c>
      <c r="F87" s="68">
        <v>211</v>
      </c>
    </row>
    <row r="88" spans="1:16" x14ac:dyDescent="0.25">
      <c r="A88" s="113" t="s">
        <v>189</v>
      </c>
      <c r="B88" s="67"/>
      <c r="C88" s="68"/>
      <c r="D88" s="68">
        <v>48045</v>
      </c>
      <c r="E88" s="68">
        <v>49006</v>
      </c>
      <c r="F88" s="68">
        <v>49006</v>
      </c>
    </row>
    <row r="89" spans="1:16" ht="25.5" x14ac:dyDescent="0.25">
      <c r="A89" s="26" t="s">
        <v>195</v>
      </c>
      <c r="B89" s="74">
        <f>B90</f>
        <v>7511</v>
      </c>
      <c r="C89" s="74">
        <f t="shared" ref="C89:F89" si="13">C90</f>
        <v>5812</v>
      </c>
      <c r="D89" s="74">
        <f t="shared" si="13"/>
        <v>3465</v>
      </c>
      <c r="E89" s="74">
        <f t="shared" si="13"/>
        <v>3534</v>
      </c>
      <c r="F89" s="74">
        <f t="shared" si="13"/>
        <v>3534</v>
      </c>
    </row>
    <row r="90" spans="1:16" x14ac:dyDescent="0.25">
      <c r="A90" s="26" t="s">
        <v>120</v>
      </c>
      <c r="B90" s="74">
        <f>B91+B92+B93+B94+B95</f>
        <v>7511</v>
      </c>
      <c r="C90" s="74">
        <f>C91+C92+C93+C94+C95</f>
        <v>5812</v>
      </c>
      <c r="D90" s="74">
        <f t="shared" ref="D90" si="14">D91+D92+D93+D94+D95</f>
        <v>3465</v>
      </c>
      <c r="E90" s="74">
        <v>3534</v>
      </c>
      <c r="F90" s="74">
        <v>3534</v>
      </c>
    </row>
    <row r="91" spans="1:16" x14ac:dyDescent="0.25">
      <c r="A91" s="27" t="s">
        <v>121</v>
      </c>
      <c r="B91" s="8">
        <v>1141</v>
      </c>
      <c r="C91" s="9">
        <v>398</v>
      </c>
      <c r="D91" s="9">
        <v>0</v>
      </c>
      <c r="E91" s="9"/>
      <c r="F91" s="9"/>
    </row>
    <row r="92" spans="1:16" x14ac:dyDescent="0.25">
      <c r="A92" s="27" t="s">
        <v>122</v>
      </c>
      <c r="B92" s="8">
        <v>6006</v>
      </c>
      <c r="C92" s="9">
        <v>265</v>
      </c>
      <c r="D92" s="9">
        <v>200</v>
      </c>
      <c r="E92" s="9"/>
      <c r="F92" s="9"/>
    </row>
    <row r="93" spans="1:16" x14ac:dyDescent="0.25">
      <c r="A93" s="27" t="s">
        <v>123</v>
      </c>
      <c r="B93" s="8">
        <v>0</v>
      </c>
      <c r="C93" s="9">
        <v>295</v>
      </c>
      <c r="D93" s="9">
        <v>265</v>
      </c>
      <c r="E93" s="9"/>
      <c r="F93" s="9"/>
    </row>
    <row r="94" spans="1:16" x14ac:dyDescent="0.25">
      <c r="A94" s="27" t="s">
        <v>125</v>
      </c>
      <c r="B94" s="8">
        <v>0</v>
      </c>
      <c r="C94" s="9">
        <v>265</v>
      </c>
      <c r="D94" s="9">
        <v>1200</v>
      </c>
      <c r="E94" s="9"/>
      <c r="F94" s="9"/>
    </row>
    <row r="95" spans="1:16" x14ac:dyDescent="0.25">
      <c r="A95" s="27" t="s">
        <v>124</v>
      </c>
      <c r="B95" s="8">
        <v>364</v>
      </c>
      <c r="C95" s="9">
        <v>4589</v>
      </c>
      <c r="D95" s="9">
        <v>1800</v>
      </c>
      <c r="E95" s="9"/>
      <c r="F95" s="9"/>
    </row>
    <row r="96" spans="1:16" x14ac:dyDescent="0.25">
      <c r="A96" s="115" t="s">
        <v>189</v>
      </c>
      <c r="B96" s="116"/>
      <c r="C96" s="117"/>
      <c r="D96" s="118">
        <v>1500</v>
      </c>
      <c r="E96" s="118">
        <v>1530</v>
      </c>
      <c r="F96" s="118">
        <v>1530</v>
      </c>
    </row>
    <row r="97" spans="1:11" x14ac:dyDescent="0.25">
      <c r="A97" s="115" t="s">
        <v>194</v>
      </c>
      <c r="B97" s="116"/>
      <c r="C97" s="117"/>
      <c r="D97" s="118">
        <v>1965</v>
      </c>
      <c r="E97" s="118">
        <v>2004</v>
      </c>
      <c r="F97" s="118">
        <v>2004</v>
      </c>
    </row>
    <row r="98" spans="1:11" x14ac:dyDescent="0.25">
      <c r="A98" s="41"/>
      <c r="B98" s="40"/>
      <c r="C98" s="39"/>
      <c r="D98" s="39"/>
      <c r="E98" s="39"/>
      <c r="F98" s="39"/>
    </row>
    <row r="99" spans="1:11" x14ac:dyDescent="0.25">
      <c r="A99" s="41"/>
      <c r="B99" s="40"/>
      <c r="C99" s="39"/>
      <c r="D99" s="39"/>
      <c r="E99" s="39"/>
      <c r="F99" s="39"/>
    </row>
    <row r="100" spans="1:11" x14ac:dyDescent="0.25">
      <c r="A100" s="41"/>
      <c r="B100" s="40"/>
      <c r="C100" s="39"/>
      <c r="D100" s="39"/>
      <c r="E100" s="39"/>
      <c r="F100" s="39"/>
    </row>
    <row r="101" spans="1:11" x14ac:dyDescent="0.25">
      <c r="A101" s="41"/>
      <c r="B101" s="40"/>
      <c r="C101" s="39"/>
      <c r="D101" s="39"/>
      <c r="E101" s="39"/>
      <c r="F101" s="39"/>
      <c r="K101" s="108"/>
    </row>
    <row r="102" spans="1:11" x14ac:dyDescent="0.25">
      <c r="A102" s="41"/>
      <c r="B102" s="40"/>
      <c r="C102" s="39"/>
      <c r="D102" s="39"/>
      <c r="E102" s="39"/>
      <c r="F102" s="39"/>
    </row>
    <row r="103" spans="1:11" x14ac:dyDescent="0.25">
      <c r="A103" s="41"/>
      <c r="B103" s="40"/>
      <c r="C103" s="39"/>
      <c r="D103" s="39"/>
      <c r="E103" s="39"/>
      <c r="F103" s="39"/>
    </row>
    <row r="104" spans="1:11" x14ac:dyDescent="0.25">
      <c r="A104" s="41"/>
      <c r="B104" s="40"/>
      <c r="C104" s="39"/>
      <c r="D104" s="39"/>
      <c r="E104" s="39"/>
      <c r="F104" s="39"/>
    </row>
    <row r="105" spans="1:11" x14ac:dyDescent="0.25">
      <c r="A105" s="41"/>
      <c r="B105" s="40"/>
      <c r="C105" s="39"/>
      <c r="D105" s="39"/>
      <c r="E105" s="39"/>
      <c r="F105" s="39"/>
    </row>
    <row r="106" spans="1:11" x14ac:dyDescent="0.25">
      <c r="A106" s="41"/>
      <c r="B106" s="40"/>
      <c r="C106" s="39"/>
      <c r="D106" s="39"/>
      <c r="E106" s="39"/>
      <c r="F106" s="39"/>
    </row>
    <row r="107" spans="1:11" x14ac:dyDescent="0.25">
      <c r="A107" s="13"/>
      <c r="B107" s="8"/>
      <c r="C107" s="9"/>
      <c r="D107" s="9"/>
      <c r="E107" s="9"/>
      <c r="F107" s="9"/>
    </row>
    <row r="108" spans="1:11" x14ac:dyDescent="0.25">
      <c r="A108" s="13"/>
      <c r="B108" s="8"/>
      <c r="C108" s="9"/>
      <c r="D108" s="9"/>
      <c r="E108" s="9"/>
      <c r="F108" s="9"/>
    </row>
    <row r="109" spans="1:11" x14ac:dyDescent="0.25">
      <c r="A109" s="13"/>
      <c r="B109" s="8"/>
      <c r="C109" s="9"/>
      <c r="D109" s="9"/>
      <c r="E109" s="9"/>
      <c r="F109" s="9"/>
    </row>
    <row r="110" spans="1:11" x14ac:dyDescent="0.25">
      <c r="A110" s="13"/>
      <c r="B110" s="8"/>
      <c r="C110" s="9"/>
      <c r="D110" s="9"/>
      <c r="E110" s="9"/>
      <c r="F110" s="9"/>
    </row>
    <row r="111" spans="1:11" x14ac:dyDescent="0.25">
      <c r="A111" s="13"/>
      <c r="B111" s="8"/>
      <c r="C111" s="9"/>
      <c r="D111" s="9"/>
      <c r="E111" s="9"/>
      <c r="F111" s="9"/>
    </row>
    <row r="112" spans="1:11" x14ac:dyDescent="0.25">
      <c r="A112" s="13"/>
      <c r="B112" s="8"/>
      <c r="C112" s="9"/>
      <c r="D112" s="9"/>
      <c r="E112" s="9"/>
      <c r="F112" s="9"/>
    </row>
    <row r="113" spans="1:6" x14ac:dyDescent="0.25">
      <c r="A113" s="13"/>
      <c r="B113" s="8"/>
      <c r="C113" s="9"/>
      <c r="D113" s="9"/>
      <c r="E113" s="9"/>
      <c r="F113" s="9"/>
    </row>
    <row r="114" spans="1:6" x14ac:dyDescent="0.25">
      <c r="A114" s="13"/>
      <c r="B114" s="8"/>
      <c r="C114" s="9"/>
      <c r="D114" s="9"/>
      <c r="E114" s="9"/>
      <c r="F114" s="9"/>
    </row>
    <row r="115" spans="1:6" x14ac:dyDescent="0.25">
      <c r="A115" s="13"/>
      <c r="B115" s="8"/>
      <c r="C115" s="9"/>
      <c r="D115" s="9"/>
      <c r="E115" s="9"/>
      <c r="F115" s="9"/>
    </row>
    <row r="116" spans="1:6" x14ac:dyDescent="0.25">
      <c r="A116" s="13"/>
      <c r="B116" s="8"/>
      <c r="C116" s="9"/>
      <c r="D116" s="9"/>
      <c r="E116" s="9"/>
      <c r="F116" s="9"/>
    </row>
    <row r="117" spans="1:6" x14ac:dyDescent="0.25">
      <c r="A117" s="13"/>
      <c r="B117" s="8"/>
      <c r="C117" s="9"/>
      <c r="D117" s="9"/>
      <c r="E117" s="9"/>
      <c r="F117" s="9"/>
    </row>
    <row r="118" spans="1:6" x14ac:dyDescent="0.25">
      <c r="A118" s="13"/>
      <c r="B118" s="8"/>
      <c r="C118" s="9"/>
      <c r="D118" s="9"/>
      <c r="E118" s="9"/>
      <c r="F118" s="9"/>
    </row>
    <row r="119" spans="1:6" x14ac:dyDescent="0.25">
      <c r="A119" s="13"/>
      <c r="B119" s="8"/>
      <c r="C119" s="9"/>
      <c r="D119" s="9"/>
      <c r="E119" s="9"/>
      <c r="F119" s="9"/>
    </row>
    <row r="120" spans="1:6" x14ac:dyDescent="0.25">
      <c r="A120" s="66" t="s">
        <v>62</v>
      </c>
      <c r="B120" s="67"/>
      <c r="C120" s="68"/>
      <c r="D120" s="68"/>
      <c r="E120" s="68"/>
      <c r="F120" s="68"/>
    </row>
    <row r="121" spans="1:6" x14ac:dyDescent="0.25">
      <c r="A121" s="69" t="s">
        <v>63</v>
      </c>
      <c r="B121" s="67"/>
      <c r="C121" s="68"/>
      <c r="D121" s="68"/>
      <c r="E121" s="68"/>
      <c r="F121" s="68"/>
    </row>
    <row r="122" spans="1:6" x14ac:dyDescent="0.25">
      <c r="A122" s="13">
        <v>3</v>
      </c>
      <c r="B122" s="8"/>
      <c r="C122" s="9"/>
      <c r="D122" s="9"/>
      <c r="E122" s="9"/>
      <c r="F122" s="9"/>
    </row>
    <row r="123" spans="1:6" x14ac:dyDescent="0.25">
      <c r="A123" s="13">
        <v>31</v>
      </c>
      <c r="B123" s="8"/>
      <c r="C123" s="9"/>
      <c r="D123" s="9"/>
      <c r="E123" s="9"/>
      <c r="F123" s="9"/>
    </row>
    <row r="124" spans="1:6" x14ac:dyDescent="0.25">
      <c r="A124" s="13">
        <v>311</v>
      </c>
      <c r="B124" s="8"/>
      <c r="C124" s="9"/>
      <c r="D124" s="9"/>
      <c r="E124" s="9"/>
      <c r="F124" s="9"/>
    </row>
    <row r="125" spans="1:6" x14ac:dyDescent="0.25">
      <c r="A125" s="13">
        <v>3111</v>
      </c>
      <c r="B125" s="8"/>
      <c r="C125" s="9"/>
      <c r="D125" s="9"/>
      <c r="E125" s="9"/>
      <c r="F125" s="9"/>
    </row>
    <row r="126" spans="1:6" x14ac:dyDescent="0.25">
      <c r="A126" s="13">
        <v>3113</v>
      </c>
      <c r="B126" s="8"/>
      <c r="C126" s="9"/>
      <c r="D126" s="9"/>
      <c r="E126" s="9"/>
      <c r="F126" s="9"/>
    </row>
    <row r="127" spans="1:6" x14ac:dyDescent="0.25">
      <c r="A127" s="13">
        <v>3114</v>
      </c>
      <c r="B127" s="8"/>
      <c r="C127" s="9"/>
      <c r="D127" s="9"/>
      <c r="E127" s="9"/>
      <c r="F127" s="9"/>
    </row>
    <row r="128" spans="1:6" x14ac:dyDescent="0.25">
      <c r="A128" s="12"/>
      <c r="B128" s="8"/>
      <c r="C128" s="9"/>
      <c r="D128" s="9"/>
      <c r="E128" s="9"/>
      <c r="F128" s="9"/>
    </row>
    <row r="129" spans="1:6" x14ac:dyDescent="0.25">
      <c r="A129" s="26" t="s">
        <v>64</v>
      </c>
      <c r="B129" s="8"/>
      <c r="C129" s="9"/>
      <c r="D129" s="9"/>
      <c r="E129" s="9"/>
      <c r="F129" s="9"/>
    </row>
    <row r="130" spans="1:6" x14ac:dyDescent="0.25">
      <c r="A130" s="13" t="s">
        <v>65</v>
      </c>
      <c r="B130" s="8"/>
      <c r="C130" s="9"/>
      <c r="D130" s="9"/>
      <c r="E130" s="9"/>
      <c r="F130" s="10"/>
    </row>
  </sheetData>
  <mergeCells count="5">
    <mergeCell ref="A1:F1"/>
    <mergeCell ref="A3:F3"/>
    <mergeCell ref="A5:F5"/>
    <mergeCell ref="A7:F7"/>
    <mergeCell ref="A32:F3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D21" sqref="D2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26" t="s">
        <v>40</v>
      </c>
      <c r="B1" s="126"/>
      <c r="C1" s="126"/>
      <c r="D1" s="126"/>
      <c r="E1" s="126"/>
      <c r="F1" s="126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26" t="s">
        <v>20</v>
      </c>
      <c r="B3" s="126"/>
      <c r="C3" s="126"/>
      <c r="D3" s="126"/>
      <c r="E3" s="139"/>
      <c r="F3" s="13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26" t="s">
        <v>4</v>
      </c>
      <c r="B5" s="127"/>
      <c r="C5" s="127"/>
      <c r="D5" s="127"/>
      <c r="E5" s="127"/>
      <c r="F5" s="127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26" t="s">
        <v>12</v>
      </c>
      <c r="B7" s="145"/>
      <c r="C7" s="145"/>
      <c r="D7" s="145"/>
      <c r="E7" s="145"/>
      <c r="F7" s="145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61</v>
      </c>
      <c r="B9" s="20" t="s">
        <v>43</v>
      </c>
      <c r="C9" s="21" t="s">
        <v>44</v>
      </c>
      <c r="D9" s="21" t="s">
        <v>41</v>
      </c>
      <c r="E9" s="21" t="s">
        <v>35</v>
      </c>
      <c r="F9" s="21" t="s">
        <v>42</v>
      </c>
    </row>
    <row r="10" spans="1:6" ht="15.75" customHeight="1" x14ac:dyDescent="0.25">
      <c r="A10" s="11" t="s">
        <v>13</v>
      </c>
      <c r="B10" s="8"/>
      <c r="C10" s="9"/>
      <c r="D10" s="9"/>
      <c r="E10" s="9"/>
      <c r="F10" s="9"/>
    </row>
    <row r="11" spans="1:6" ht="15.75" customHeight="1" x14ac:dyDescent="0.25">
      <c r="A11" s="11" t="s">
        <v>81</v>
      </c>
      <c r="B11" s="8"/>
      <c r="C11" s="9"/>
      <c r="D11" s="9"/>
      <c r="E11" s="9"/>
      <c r="F11" s="9"/>
    </row>
    <row r="12" spans="1:6" x14ac:dyDescent="0.25">
      <c r="A12" s="18" t="s">
        <v>82</v>
      </c>
      <c r="B12" s="8">
        <v>10116.450000000001</v>
      </c>
      <c r="C12" s="9">
        <v>18013.8</v>
      </c>
      <c r="D12" s="9">
        <v>25536</v>
      </c>
      <c r="E12" s="9">
        <v>26302</v>
      </c>
      <c r="F12" s="9">
        <v>26302</v>
      </c>
    </row>
    <row r="13" spans="1:6" x14ac:dyDescent="0.25">
      <c r="A13" s="17" t="s">
        <v>14</v>
      </c>
      <c r="B13" s="8"/>
      <c r="C13" s="9"/>
      <c r="D13" s="9"/>
      <c r="E13" s="9"/>
      <c r="F13" s="9"/>
    </row>
    <row r="14" spans="1:6" x14ac:dyDescent="0.25">
      <c r="A14" s="11" t="s">
        <v>15</v>
      </c>
      <c r="B14" s="8"/>
      <c r="C14" s="9"/>
      <c r="D14" s="9"/>
      <c r="E14" s="9"/>
      <c r="F14" s="10"/>
    </row>
    <row r="15" spans="1:6" ht="25.5" x14ac:dyDescent="0.25">
      <c r="A15" s="19" t="s">
        <v>16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26" t="s">
        <v>40</v>
      </c>
      <c r="B1" s="126"/>
      <c r="C1" s="126"/>
      <c r="D1" s="126"/>
      <c r="E1" s="126"/>
      <c r="F1" s="126"/>
      <c r="G1" s="126"/>
      <c r="H1" s="126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26" t="s">
        <v>20</v>
      </c>
      <c r="B3" s="126"/>
      <c r="C3" s="126"/>
      <c r="D3" s="126"/>
      <c r="E3" s="126"/>
      <c r="F3" s="126"/>
      <c r="G3" s="126"/>
      <c r="H3" s="12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26" t="s">
        <v>66</v>
      </c>
      <c r="B5" s="126"/>
      <c r="C5" s="126"/>
      <c r="D5" s="126"/>
      <c r="E5" s="126"/>
      <c r="F5" s="126"/>
      <c r="G5" s="126"/>
      <c r="H5" s="12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39</v>
      </c>
      <c r="D7" s="20" t="s">
        <v>43</v>
      </c>
      <c r="E7" s="21" t="s">
        <v>44</v>
      </c>
      <c r="F7" s="21" t="s">
        <v>41</v>
      </c>
      <c r="G7" s="21" t="s">
        <v>35</v>
      </c>
      <c r="H7" s="21" t="s">
        <v>42</v>
      </c>
    </row>
    <row r="8" spans="1:8" x14ac:dyDescent="0.25">
      <c r="A8" s="39"/>
      <c r="B8" s="40"/>
      <c r="C8" s="38" t="s">
        <v>68</v>
      </c>
      <c r="D8" s="40"/>
      <c r="E8" s="39"/>
      <c r="F8" s="39"/>
      <c r="G8" s="39"/>
      <c r="H8" s="39"/>
    </row>
    <row r="9" spans="1:8" ht="25.5" x14ac:dyDescent="0.25">
      <c r="A9" s="11">
        <v>8</v>
      </c>
      <c r="B9" s="11"/>
      <c r="C9" s="11" t="s">
        <v>17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24</v>
      </c>
      <c r="D10" s="8"/>
      <c r="E10" s="9"/>
      <c r="F10" s="9"/>
      <c r="G10" s="9"/>
      <c r="H10" s="9"/>
    </row>
    <row r="11" spans="1:8" x14ac:dyDescent="0.25">
      <c r="A11" s="11"/>
      <c r="B11" s="16"/>
      <c r="C11" s="42"/>
      <c r="D11" s="8"/>
      <c r="E11" s="9"/>
      <c r="F11" s="9"/>
      <c r="G11" s="9"/>
      <c r="H11" s="9"/>
    </row>
    <row r="12" spans="1:8" x14ac:dyDescent="0.25">
      <c r="A12" s="11"/>
      <c r="B12" s="16"/>
      <c r="C12" s="38" t="s">
        <v>71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18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25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26" t="s">
        <v>40</v>
      </c>
      <c r="B1" s="126"/>
      <c r="C1" s="126"/>
      <c r="D1" s="126"/>
      <c r="E1" s="126"/>
      <c r="F1" s="126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26" t="s">
        <v>20</v>
      </c>
      <c r="B3" s="126"/>
      <c r="C3" s="126"/>
      <c r="D3" s="126"/>
      <c r="E3" s="126"/>
      <c r="F3" s="126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126" t="s">
        <v>67</v>
      </c>
      <c r="B5" s="126"/>
      <c r="C5" s="126"/>
      <c r="D5" s="126"/>
      <c r="E5" s="126"/>
      <c r="F5" s="126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61</v>
      </c>
      <c r="B7" s="20" t="s">
        <v>43</v>
      </c>
      <c r="C7" s="21" t="s">
        <v>44</v>
      </c>
      <c r="D7" s="21" t="s">
        <v>41</v>
      </c>
      <c r="E7" s="21" t="s">
        <v>35</v>
      </c>
      <c r="F7" s="21" t="s">
        <v>42</v>
      </c>
    </row>
    <row r="8" spans="1:6" x14ac:dyDescent="0.25">
      <c r="A8" s="11" t="s">
        <v>68</v>
      </c>
      <c r="B8" s="8"/>
      <c r="C8" s="9"/>
      <c r="D8" s="9"/>
      <c r="E8" s="9"/>
      <c r="F8" s="9"/>
    </row>
    <row r="9" spans="1:6" ht="25.5" x14ac:dyDescent="0.25">
      <c r="A9" s="11" t="s">
        <v>69</v>
      </c>
      <c r="B9" s="8"/>
      <c r="C9" s="9"/>
      <c r="D9" s="9"/>
      <c r="E9" s="9"/>
      <c r="F9" s="9"/>
    </row>
    <row r="10" spans="1:6" ht="25.5" x14ac:dyDescent="0.25">
      <c r="A10" s="18" t="s">
        <v>70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71</v>
      </c>
      <c r="B12" s="8"/>
      <c r="C12" s="9"/>
      <c r="D12" s="9"/>
      <c r="E12" s="9"/>
      <c r="F12" s="9"/>
    </row>
    <row r="13" spans="1:6" x14ac:dyDescent="0.25">
      <c r="A13" s="26" t="s">
        <v>62</v>
      </c>
      <c r="B13" s="8"/>
      <c r="C13" s="9"/>
      <c r="D13" s="9"/>
      <c r="E13" s="9"/>
      <c r="F13" s="9"/>
    </row>
    <row r="14" spans="1:6" x14ac:dyDescent="0.25">
      <c r="A14" s="13" t="s">
        <v>63</v>
      </c>
      <c r="B14" s="8"/>
      <c r="C14" s="9"/>
      <c r="D14" s="9"/>
      <c r="E14" s="9"/>
      <c r="F14" s="10"/>
    </row>
    <row r="15" spans="1:6" x14ac:dyDescent="0.25">
      <c r="A15" s="26" t="s">
        <v>64</v>
      </c>
      <c r="B15" s="8"/>
      <c r="C15" s="9"/>
      <c r="D15" s="9"/>
      <c r="E15" s="9"/>
      <c r="F15" s="10"/>
    </row>
    <row r="16" spans="1:6" x14ac:dyDescent="0.25">
      <c r="A16" s="13" t="s">
        <v>65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"/>
  <sheetViews>
    <sheetView topLeftCell="A139" workbookViewId="0">
      <selection activeCell="M18" sqref="M18:M25"/>
    </sheetView>
  </sheetViews>
  <sheetFormatPr defaultRowHeight="15" x14ac:dyDescent="0.25"/>
  <cols>
    <col min="1" max="1" width="7.42578125" bestFit="1" customWidth="1"/>
    <col min="2" max="2" width="9" bestFit="1" customWidth="1"/>
    <col min="3" max="3" width="7.5703125" customWidth="1"/>
    <col min="4" max="4" width="30" customWidth="1"/>
    <col min="5" max="9" width="25.28515625" customWidth="1"/>
    <col min="13" max="13" width="12" bestFit="1" customWidth="1"/>
    <col min="15" max="15" width="10.7109375" bestFit="1" customWidth="1"/>
  </cols>
  <sheetData>
    <row r="1" spans="1:15" ht="42" customHeight="1" x14ac:dyDescent="0.25">
      <c r="A1" s="126" t="s">
        <v>40</v>
      </c>
      <c r="B1" s="126"/>
      <c r="C1" s="126"/>
      <c r="D1" s="126"/>
      <c r="E1" s="126"/>
      <c r="F1" s="126"/>
      <c r="G1" s="126"/>
      <c r="H1" s="126"/>
      <c r="I1" s="126"/>
    </row>
    <row r="2" spans="1:15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15" ht="18" customHeight="1" x14ac:dyDescent="0.25">
      <c r="A3" s="126" t="s">
        <v>19</v>
      </c>
      <c r="B3" s="127"/>
      <c r="C3" s="127"/>
      <c r="D3" s="127"/>
      <c r="E3" s="127"/>
      <c r="F3" s="127"/>
      <c r="G3" s="127"/>
      <c r="H3" s="127"/>
      <c r="I3" s="127"/>
    </row>
    <row r="4" spans="1:15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15" ht="25.5" x14ac:dyDescent="0.25">
      <c r="A5" s="152" t="s">
        <v>21</v>
      </c>
      <c r="B5" s="153"/>
      <c r="C5" s="154"/>
      <c r="D5" s="20" t="s">
        <v>22</v>
      </c>
      <c r="E5" s="20" t="s">
        <v>43</v>
      </c>
      <c r="F5" s="21" t="s">
        <v>44</v>
      </c>
      <c r="G5" s="21" t="s">
        <v>41</v>
      </c>
      <c r="H5" s="21" t="s">
        <v>35</v>
      </c>
      <c r="I5" s="21" t="s">
        <v>42</v>
      </c>
    </row>
    <row r="6" spans="1:15" ht="15" customHeight="1" x14ac:dyDescent="0.25">
      <c r="A6" s="149" t="s">
        <v>126</v>
      </c>
      <c r="B6" s="150"/>
      <c r="C6" s="151"/>
      <c r="D6" s="82" t="s">
        <v>27</v>
      </c>
      <c r="E6" s="8"/>
      <c r="F6" s="9"/>
      <c r="G6" s="9"/>
      <c r="H6" s="9"/>
      <c r="I6" s="9"/>
    </row>
    <row r="7" spans="1:15" ht="15" customHeight="1" x14ac:dyDescent="0.25">
      <c r="A7" s="149" t="s">
        <v>127</v>
      </c>
      <c r="B7" s="150"/>
      <c r="C7" s="151"/>
      <c r="D7" s="82" t="s">
        <v>28</v>
      </c>
      <c r="E7" s="8"/>
      <c r="F7" s="9"/>
      <c r="G7" s="9"/>
      <c r="H7" s="9"/>
      <c r="I7" s="9"/>
    </row>
    <row r="8" spans="1:15" ht="15" customHeight="1" x14ac:dyDescent="0.25">
      <c r="A8" s="146" t="s">
        <v>128</v>
      </c>
      <c r="B8" s="147"/>
      <c r="C8" s="148"/>
      <c r="D8" s="83" t="s">
        <v>129</v>
      </c>
      <c r="E8" s="8"/>
      <c r="F8" s="9"/>
      <c r="G8" s="9"/>
      <c r="H8" s="9"/>
      <c r="I8" s="10"/>
    </row>
    <row r="9" spans="1:15" x14ac:dyDescent="0.25">
      <c r="A9" s="155">
        <v>3</v>
      </c>
      <c r="B9" s="156"/>
      <c r="C9" s="157"/>
      <c r="D9" s="82" t="s">
        <v>9</v>
      </c>
      <c r="E9" s="84">
        <f>E10+E33</f>
        <v>0</v>
      </c>
      <c r="F9" s="84">
        <f t="shared" ref="F9:I9" si="0">F10+F33</f>
        <v>34636.75</v>
      </c>
      <c r="G9" s="84">
        <f t="shared" si="0"/>
        <v>26506</v>
      </c>
      <c r="H9" s="84">
        <f t="shared" si="0"/>
        <v>27037</v>
      </c>
      <c r="I9" s="84">
        <f t="shared" si="0"/>
        <v>27037</v>
      </c>
    </row>
    <row r="10" spans="1:15" x14ac:dyDescent="0.25">
      <c r="A10" s="161">
        <v>32</v>
      </c>
      <c r="B10" s="162"/>
      <c r="C10" s="163"/>
      <c r="D10" s="70" t="s">
        <v>23</v>
      </c>
      <c r="E10" s="74">
        <f>E11+E15+E22+E31</f>
        <v>0</v>
      </c>
      <c r="F10" s="74">
        <f t="shared" ref="F10:G10" si="1">F11+F15+F22+F31</f>
        <v>34132.75</v>
      </c>
      <c r="G10" s="74">
        <f t="shared" si="1"/>
        <v>25926</v>
      </c>
      <c r="H10" s="74">
        <v>26445</v>
      </c>
      <c r="I10" s="74">
        <v>26445</v>
      </c>
    </row>
    <row r="11" spans="1:15" x14ac:dyDescent="0.25">
      <c r="A11" s="79"/>
      <c r="B11" s="80">
        <v>321</v>
      </c>
      <c r="C11" s="81"/>
      <c r="D11" s="70" t="s">
        <v>130</v>
      </c>
      <c r="E11" s="74">
        <f>E12+E13+E14</f>
        <v>0</v>
      </c>
      <c r="F11" s="74">
        <f t="shared" ref="F11:I11" si="2">F12+F13+F14</f>
        <v>5720.75</v>
      </c>
      <c r="G11" s="74">
        <f t="shared" si="2"/>
        <v>5310</v>
      </c>
      <c r="H11" s="74">
        <f t="shared" si="2"/>
        <v>0</v>
      </c>
      <c r="I11" s="74">
        <f t="shared" si="2"/>
        <v>0</v>
      </c>
    </row>
    <row r="12" spans="1:15" x14ac:dyDescent="0.25">
      <c r="A12" s="76"/>
      <c r="B12" s="77">
        <v>3211</v>
      </c>
      <c r="C12" s="78"/>
      <c r="D12" s="71" t="s">
        <v>97</v>
      </c>
      <c r="E12" s="8"/>
      <c r="F12" s="9">
        <v>1937.75</v>
      </c>
      <c r="G12" s="9">
        <v>2400</v>
      </c>
      <c r="H12" s="9"/>
      <c r="I12" s="10"/>
    </row>
    <row r="13" spans="1:15" x14ac:dyDescent="0.25">
      <c r="A13" s="76"/>
      <c r="B13" s="77">
        <v>3213</v>
      </c>
      <c r="C13" s="78"/>
      <c r="D13" s="71" t="s">
        <v>131</v>
      </c>
      <c r="E13" s="8"/>
      <c r="F13" s="9">
        <v>730</v>
      </c>
      <c r="G13" s="9">
        <v>540</v>
      </c>
      <c r="H13" s="9"/>
      <c r="I13" s="10"/>
    </row>
    <row r="14" spans="1:15" x14ac:dyDescent="0.25">
      <c r="A14" s="76"/>
      <c r="B14" s="77">
        <v>3214</v>
      </c>
      <c r="C14" s="78"/>
      <c r="D14" s="71" t="s">
        <v>132</v>
      </c>
      <c r="E14" s="8"/>
      <c r="F14" s="9">
        <v>3053</v>
      </c>
      <c r="G14" s="9">
        <v>2370</v>
      </c>
      <c r="H14" s="9"/>
      <c r="I14" s="10"/>
      <c r="M14" s="72"/>
      <c r="N14" s="72"/>
      <c r="O14" s="72"/>
    </row>
    <row r="15" spans="1:15" x14ac:dyDescent="0.25">
      <c r="A15" s="76"/>
      <c r="B15" s="80">
        <v>322</v>
      </c>
      <c r="C15" s="81"/>
      <c r="D15" s="70" t="s">
        <v>133</v>
      </c>
      <c r="E15" s="74">
        <f>E16+E17+E18+E19+E20+E21</f>
        <v>0</v>
      </c>
      <c r="F15" s="74">
        <f t="shared" ref="F15:I15" si="3">F16+F17+F18+F19+F20+F21</f>
        <v>16620</v>
      </c>
      <c r="G15" s="74">
        <f t="shared" si="3"/>
        <v>12700</v>
      </c>
      <c r="H15" s="74">
        <f t="shared" si="3"/>
        <v>0</v>
      </c>
      <c r="I15" s="74">
        <f t="shared" si="3"/>
        <v>0</v>
      </c>
      <c r="M15" s="72"/>
      <c r="N15" s="72"/>
      <c r="O15" s="72"/>
    </row>
    <row r="16" spans="1:15" x14ac:dyDescent="0.25">
      <c r="A16" s="76"/>
      <c r="B16" s="77">
        <v>3221</v>
      </c>
      <c r="C16" s="78"/>
      <c r="D16" s="71" t="s">
        <v>101</v>
      </c>
      <c r="E16" s="8"/>
      <c r="F16" s="9">
        <v>6249</v>
      </c>
      <c r="G16" s="9">
        <v>2550</v>
      </c>
      <c r="H16" s="9"/>
      <c r="I16" s="10"/>
      <c r="M16" s="72"/>
      <c r="N16" s="72"/>
      <c r="O16" s="72"/>
    </row>
    <row r="17" spans="1:15" x14ac:dyDescent="0.25">
      <c r="A17" s="76"/>
      <c r="B17" s="77">
        <v>3222</v>
      </c>
      <c r="C17" s="78"/>
      <c r="D17" s="71" t="s">
        <v>102</v>
      </c>
      <c r="E17" s="8"/>
      <c r="F17" s="9"/>
      <c r="G17" s="9"/>
      <c r="H17" s="9"/>
      <c r="I17" s="10"/>
      <c r="M17" s="72"/>
      <c r="N17" s="72"/>
      <c r="O17" s="72"/>
    </row>
    <row r="18" spans="1:15" x14ac:dyDescent="0.25">
      <c r="A18" s="76"/>
      <c r="B18" s="77">
        <v>3223</v>
      </c>
      <c r="C18" s="78"/>
      <c r="D18" s="71" t="s">
        <v>103</v>
      </c>
      <c r="E18" s="8"/>
      <c r="F18" s="9">
        <v>9000</v>
      </c>
      <c r="G18" s="9">
        <v>9000</v>
      </c>
      <c r="H18" s="9"/>
      <c r="I18" s="10"/>
    </row>
    <row r="19" spans="1:15" x14ac:dyDescent="0.25">
      <c r="A19" s="76"/>
      <c r="B19" s="77">
        <v>3224</v>
      </c>
      <c r="C19" s="78"/>
      <c r="D19" s="71" t="s">
        <v>134</v>
      </c>
      <c r="E19" s="8"/>
      <c r="F19" s="9">
        <v>621</v>
      </c>
      <c r="G19" s="9">
        <v>650</v>
      </c>
      <c r="H19" s="9"/>
      <c r="I19" s="10"/>
      <c r="M19" s="108"/>
    </row>
    <row r="20" spans="1:15" x14ac:dyDescent="0.25">
      <c r="A20" s="76"/>
      <c r="B20" s="77">
        <v>3225</v>
      </c>
      <c r="C20" s="78"/>
      <c r="D20" s="71" t="s">
        <v>135</v>
      </c>
      <c r="E20" s="8"/>
      <c r="F20" s="9">
        <v>193</v>
      </c>
      <c r="G20" s="9">
        <v>200</v>
      </c>
      <c r="H20" s="9"/>
      <c r="I20" s="10"/>
      <c r="M20" s="108"/>
    </row>
    <row r="21" spans="1:15" x14ac:dyDescent="0.25">
      <c r="A21" s="76"/>
      <c r="B21" s="77">
        <v>3227</v>
      </c>
      <c r="C21" s="78"/>
      <c r="D21" s="71" t="s">
        <v>106</v>
      </c>
      <c r="E21" s="8"/>
      <c r="F21" s="9">
        <v>557</v>
      </c>
      <c r="G21" s="9">
        <v>300</v>
      </c>
      <c r="H21" s="9"/>
      <c r="I21" s="10"/>
    </row>
    <row r="22" spans="1:15" x14ac:dyDescent="0.25">
      <c r="A22" s="76"/>
      <c r="B22" s="80">
        <v>323</v>
      </c>
      <c r="C22" s="81"/>
      <c r="D22" s="70" t="s">
        <v>136</v>
      </c>
      <c r="E22" s="74">
        <f>E23+E24+E25+E26+E27+E28+E29+E30</f>
        <v>0</v>
      </c>
      <c r="F22" s="74">
        <f t="shared" ref="F22:I22" si="4">F23+F24+F25+F26+F27+F28+F29+F30</f>
        <v>8009</v>
      </c>
      <c r="G22" s="74">
        <f t="shared" si="4"/>
        <v>7086</v>
      </c>
      <c r="H22" s="74">
        <f t="shared" si="4"/>
        <v>0</v>
      </c>
      <c r="I22" s="74">
        <f t="shared" si="4"/>
        <v>0</v>
      </c>
    </row>
    <row r="23" spans="1:15" x14ac:dyDescent="0.25">
      <c r="A23" s="76"/>
      <c r="B23" s="77">
        <v>3231</v>
      </c>
      <c r="C23" s="78"/>
      <c r="D23" s="71" t="s">
        <v>137</v>
      </c>
      <c r="E23" s="8"/>
      <c r="F23" s="9">
        <v>1062</v>
      </c>
      <c r="G23" s="9">
        <v>990</v>
      </c>
      <c r="H23" s="9"/>
      <c r="I23" s="10"/>
    </row>
    <row r="24" spans="1:15" x14ac:dyDescent="0.25">
      <c r="A24" s="76"/>
      <c r="B24" s="77">
        <v>3232</v>
      </c>
      <c r="C24" s="78"/>
      <c r="D24" s="71" t="s">
        <v>138</v>
      </c>
      <c r="E24" s="8"/>
      <c r="F24" s="9">
        <v>2986</v>
      </c>
      <c r="G24" s="9">
        <v>1300</v>
      </c>
      <c r="H24" s="9"/>
      <c r="I24" s="10"/>
      <c r="M24" s="108"/>
    </row>
    <row r="25" spans="1:15" x14ac:dyDescent="0.25">
      <c r="A25" s="76"/>
      <c r="B25" s="77">
        <v>3233</v>
      </c>
      <c r="C25" s="78"/>
      <c r="D25" s="71" t="s">
        <v>109</v>
      </c>
      <c r="E25" s="8"/>
      <c r="F25" s="9">
        <v>66</v>
      </c>
      <c r="G25" s="9">
        <v>66</v>
      </c>
      <c r="H25" s="9"/>
      <c r="I25" s="10"/>
    </row>
    <row r="26" spans="1:15" x14ac:dyDescent="0.25">
      <c r="A26" s="76"/>
      <c r="B26" s="77">
        <v>3234</v>
      </c>
      <c r="C26" s="78"/>
      <c r="D26" s="71" t="s">
        <v>110</v>
      </c>
      <c r="E26" s="8"/>
      <c r="F26" s="9">
        <v>1195</v>
      </c>
      <c r="G26" s="9">
        <v>1660</v>
      </c>
      <c r="H26" s="9"/>
      <c r="I26" s="10"/>
    </row>
    <row r="27" spans="1:15" x14ac:dyDescent="0.25">
      <c r="A27" s="76"/>
      <c r="B27" s="77">
        <v>3236</v>
      </c>
      <c r="C27" s="78"/>
      <c r="D27" s="71" t="s">
        <v>139</v>
      </c>
      <c r="E27" s="8"/>
      <c r="F27" s="9">
        <v>1261</v>
      </c>
      <c r="G27" s="9">
        <v>1460</v>
      </c>
      <c r="H27" s="9"/>
      <c r="I27" s="10"/>
    </row>
    <row r="28" spans="1:15" x14ac:dyDescent="0.25">
      <c r="A28" s="76"/>
      <c r="B28" s="77">
        <v>3237</v>
      </c>
      <c r="C28" s="78"/>
      <c r="D28" s="71" t="s">
        <v>112</v>
      </c>
      <c r="E28" s="8"/>
      <c r="F28" s="9">
        <v>98</v>
      </c>
      <c r="G28" s="9">
        <v>100</v>
      </c>
      <c r="H28" s="9"/>
      <c r="I28" s="10"/>
    </row>
    <row r="29" spans="1:15" x14ac:dyDescent="0.25">
      <c r="A29" s="76"/>
      <c r="B29" s="77">
        <v>3238</v>
      </c>
      <c r="C29" s="78"/>
      <c r="D29" s="71" t="s">
        <v>113</v>
      </c>
      <c r="E29" s="8"/>
      <c r="F29" s="9">
        <v>810</v>
      </c>
      <c r="G29" s="9">
        <v>1350</v>
      </c>
      <c r="H29" s="9"/>
      <c r="I29" s="10"/>
    </row>
    <row r="30" spans="1:15" x14ac:dyDescent="0.25">
      <c r="A30" s="76"/>
      <c r="B30" s="77">
        <v>3239</v>
      </c>
      <c r="C30" s="78"/>
      <c r="D30" s="71" t="s">
        <v>140</v>
      </c>
      <c r="E30" s="8"/>
      <c r="F30" s="9">
        <v>531</v>
      </c>
      <c r="G30" s="9">
        <v>160</v>
      </c>
      <c r="H30" s="9"/>
      <c r="I30" s="10"/>
    </row>
    <row r="31" spans="1:15" x14ac:dyDescent="0.25">
      <c r="A31" s="76"/>
      <c r="B31" s="80">
        <v>329</v>
      </c>
      <c r="C31" s="81"/>
      <c r="D31" s="70" t="s">
        <v>141</v>
      </c>
      <c r="E31" s="74">
        <f>E32</f>
        <v>0</v>
      </c>
      <c r="F31" s="74">
        <f t="shared" ref="F31:I31" si="5">F32</f>
        <v>3783</v>
      </c>
      <c r="G31" s="74">
        <f t="shared" si="5"/>
        <v>830</v>
      </c>
      <c r="H31" s="74">
        <f t="shared" si="5"/>
        <v>0</v>
      </c>
      <c r="I31" s="74">
        <f t="shared" si="5"/>
        <v>0</v>
      </c>
    </row>
    <row r="32" spans="1:15" x14ac:dyDescent="0.25">
      <c r="A32" s="76"/>
      <c r="B32" s="77">
        <v>3299</v>
      </c>
      <c r="C32" s="78"/>
      <c r="D32" s="71" t="s">
        <v>141</v>
      </c>
      <c r="E32" s="8"/>
      <c r="F32" s="9">
        <v>3783</v>
      </c>
      <c r="G32" s="9">
        <v>830</v>
      </c>
      <c r="H32" s="9"/>
      <c r="I32" s="10"/>
    </row>
    <row r="33" spans="1:9" x14ac:dyDescent="0.25">
      <c r="A33" s="76"/>
      <c r="B33" s="80">
        <v>34</v>
      </c>
      <c r="C33" s="81"/>
      <c r="D33" s="70" t="s">
        <v>142</v>
      </c>
      <c r="E33" s="74">
        <f>E34</f>
        <v>0</v>
      </c>
      <c r="F33" s="74">
        <f t="shared" ref="F33:G33" si="6">F34</f>
        <v>504</v>
      </c>
      <c r="G33" s="74">
        <f t="shared" si="6"/>
        <v>580</v>
      </c>
      <c r="H33" s="74">
        <v>592</v>
      </c>
      <c r="I33" s="74">
        <v>592</v>
      </c>
    </row>
    <row r="34" spans="1:9" x14ac:dyDescent="0.25">
      <c r="A34" s="79"/>
      <c r="B34" s="80">
        <v>343</v>
      </c>
      <c r="C34" s="81"/>
      <c r="D34" s="70" t="s">
        <v>142</v>
      </c>
      <c r="E34" s="74">
        <f>E35</f>
        <v>0</v>
      </c>
      <c r="F34" s="74">
        <f t="shared" ref="F34:I34" si="7">F35</f>
        <v>504</v>
      </c>
      <c r="G34" s="74">
        <f t="shared" si="7"/>
        <v>580</v>
      </c>
      <c r="H34" s="74">
        <f t="shared" si="7"/>
        <v>0</v>
      </c>
      <c r="I34" s="74">
        <f t="shared" si="7"/>
        <v>0</v>
      </c>
    </row>
    <row r="35" spans="1:9" x14ac:dyDescent="0.25">
      <c r="A35" s="76"/>
      <c r="B35" s="77">
        <v>3431</v>
      </c>
      <c r="C35" s="78"/>
      <c r="D35" s="71" t="s">
        <v>142</v>
      </c>
      <c r="E35" s="8"/>
      <c r="F35" s="9">
        <v>504</v>
      </c>
      <c r="G35" s="9">
        <v>580</v>
      </c>
      <c r="H35" s="9"/>
      <c r="I35" s="10"/>
    </row>
    <row r="36" spans="1:9" x14ac:dyDescent="0.25">
      <c r="A36" s="76"/>
      <c r="B36" s="77"/>
      <c r="C36" s="78"/>
      <c r="D36" s="71"/>
      <c r="E36" s="8"/>
      <c r="F36" s="9"/>
      <c r="G36" s="9"/>
      <c r="H36" s="9"/>
      <c r="I36" s="10"/>
    </row>
    <row r="37" spans="1:9" ht="15" customHeight="1" x14ac:dyDescent="0.25">
      <c r="A37" s="149" t="s">
        <v>126</v>
      </c>
      <c r="B37" s="150"/>
      <c r="C37" s="151"/>
      <c r="D37" s="82" t="s">
        <v>152</v>
      </c>
      <c r="E37" s="8"/>
      <c r="F37" s="9"/>
      <c r="G37" s="9"/>
      <c r="H37" s="9"/>
      <c r="I37" s="9"/>
    </row>
    <row r="38" spans="1:9" ht="15" customHeight="1" x14ac:dyDescent="0.25">
      <c r="A38" s="149" t="s">
        <v>143</v>
      </c>
      <c r="B38" s="150"/>
      <c r="C38" s="151"/>
      <c r="D38" s="82" t="s">
        <v>28</v>
      </c>
      <c r="E38" s="8"/>
      <c r="F38" s="9"/>
      <c r="G38" s="9"/>
      <c r="H38" s="9"/>
      <c r="I38" s="9"/>
    </row>
    <row r="39" spans="1:9" ht="25.5" customHeight="1" x14ac:dyDescent="0.25">
      <c r="A39" s="146" t="s">
        <v>144</v>
      </c>
      <c r="B39" s="147"/>
      <c r="C39" s="148"/>
      <c r="D39" s="83" t="s">
        <v>145</v>
      </c>
      <c r="E39" s="8"/>
      <c r="F39" s="9"/>
      <c r="G39" s="9"/>
      <c r="H39" s="9"/>
      <c r="I39" s="10"/>
    </row>
    <row r="40" spans="1:9" x14ac:dyDescent="0.25">
      <c r="A40" s="76"/>
      <c r="B40" s="86">
        <v>3</v>
      </c>
      <c r="C40" s="87"/>
      <c r="D40" s="82" t="s">
        <v>9</v>
      </c>
      <c r="E40" s="84">
        <f>E41+E48</f>
        <v>0</v>
      </c>
      <c r="F40" s="84">
        <f t="shared" ref="F40:I40" si="8">F41+F48</f>
        <v>4318</v>
      </c>
      <c r="G40" s="84">
        <f t="shared" si="8"/>
        <v>5343</v>
      </c>
      <c r="H40" s="84">
        <f t="shared" si="8"/>
        <v>5449</v>
      </c>
      <c r="I40" s="84">
        <f t="shared" si="8"/>
        <v>5449</v>
      </c>
    </row>
    <row r="41" spans="1:9" x14ac:dyDescent="0.25">
      <c r="A41" s="76"/>
      <c r="B41" s="80">
        <v>31</v>
      </c>
      <c r="C41" s="81"/>
      <c r="D41" s="70" t="s">
        <v>10</v>
      </c>
      <c r="E41" s="74">
        <f>E42+E44+E46</f>
        <v>0</v>
      </c>
      <c r="F41" s="74">
        <f t="shared" ref="F41:G41" si="9">F42+F44+F46</f>
        <v>4288</v>
      </c>
      <c r="G41" s="74">
        <f t="shared" si="9"/>
        <v>5320</v>
      </c>
      <c r="H41" s="74">
        <v>5426</v>
      </c>
      <c r="I41" s="74">
        <v>5426</v>
      </c>
    </row>
    <row r="42" spans="1:9" x14ac:dyDescent="0.25">
      <c r="A42" s="76"/>
      <c r="B42" s="80">
        <v>311</v>
      </c>
      <c r="C42" s="81"/>
      <c r="D42" s="70" t="s">
        <v>146</v>
      </c>
      <c r="E42" s="74">
        <f>E43</f>
        <v>0</v>
      </c>
      <c r="F42" s="74">
        <f t="shared" ref="F42:I42" si="10">F43</f>
        <v>2258</v>
      </c>
      <c r="G42" s="74">
        <f t="shared" si="10"/>
        <v>4020</v>
      </c>
      <c r="H42" s="74">
        <f t="shared" si="10"/>
        <v>0</v>
      </c>
      <c r="I42" s="74">
        <f t="shared" si="10"/>
        <v>0</v>
      </c>
    </row>
    <row r="43" spans="1:9" x14ac:dyDescent="0.25">
      <c r="A43" s="76"/>
      <c r="B43" s="77">
        <v>3111</v>
      </c>
      <c r="C43" s="78"/>
      <c r="D43" s="71" t="s">
        <v>92</v>
      </c>
      <c r="E43" s="8"/>
      <c r="F43" s="9">
        <v>2258</v>
      </c>
      <c r="G43" s="9">
        <v>4020</v>
      </c>
      <c r="H43" s="9"/>
      <c r="I43" s="10"/>
    </row>
    <row r="44" spans="1:9" x14ac:dyDescent="0.25">
      <c r="A44" s="79"/>
      <c r="B44" s="80">
        <v>312</v>
      </c>
      <c r="C44" s="81"/>
      <c r="D44" s="70" t="s">
        <v>95</v>
      </c>
      <c r="E44" s="74">
        <f>E45</f>
        <v>0</v>
      </c>
      <c r="F44" s="74">
        <f t="shared" ref="F44:I44" si="11">F45</f>
        <v>1800</v>
      </c>
      <c r="G44" s="74">
        <v>900</v>
      </c>
      <c r="H44" s="74">
        <f t="shared" si="11"/>
        <v>0</v>
      </c>
      <c r="I44" s="74">
        <f t="shared" si="11"/>
        <v>0</v>
      </c>
    </row>
    <row r="45" spans="1:9" x14ac:dyDescent="0.25">
      <c r="A45" s="76"/>
      <c r="B45" s="77">
        <v>3121</v>
      </c>
      <c r="C45" s="78"/>
      <c r="D45" s="71" t="s">
        <v>95</v>
      </c>
      <c r="E45" s="8"/>
      <c r="F45" s="9">
        <v>1800</v>
      </c>
      <c r="G45" s="9">
        <v>90</v>
      </c>
      <c r="H45" s="9"/>
      <c r="I45" s="10"/>
    </row>
    <row r="46" spans="1:9" x14ac:dyDescent="0.25">
      <c r="A46" s="79"/>
      <c r="B46" s="80">
        <v>313</v>
      </c>
      <c r="C46" s="81"/>
      <c r="D46" s="70" t="s">
        <v>147</v>
      </c>
      <c r="E46" s="74">
        <f>E47</f>
        <v>0</v>
      </c>
      <c r="F46" s="74">
        <f t="shared" ref="F46:I46" si="12">F47</f>
        <v>230</v>
      </c>
      <c r="G46" s="74">
        <f t="shared" si="12"/>
        <v>400</v>
      </c>
      <c r="H46" s="74">
        <f t="shared" si="12"/>
        <v>0</v>
      </c>
      <c r="I46" s="74">
        <f t="shared" si="12"/>
        <v>0</v>
      </c>
    </row>
    <row r="47" spans="1:9" x14ac:dyDescent="0.25">
      <c r="A47" s="76"/>
      <c r="B47" s="77">
        <v>3132</v>
      </c>
      <c r="C47" s="78"/>
      <c r="D47" s="71" t="s">
        <v>148</v>
      </c>
      <c r="E47" s="8"/>
      <c r="F47" s="9">
        <v>230</v>
      </c>
      <c r="G47" s="9">
        <v>400</v>
      </c>
      <c r="H47" s="9"/>
      <c r="I47" s="10"/>
    </row>
    <row r="48" spans="1:9" x14ac:dyDescent="0.25">
      <c r="A48" s="85"/>
      <c r="B48" s="80">
        <v>32</v>
      </c>
      <c r="C48" s="81"/>
      <c r="D48" s="70" t="s">
        <v>23</v>
      </c>
      <c r="E48" s="74">
        <f>E49</f>
        <v>0</v>
      </c>
      <c r="F48" s="74">
        <f t="shared" ref="F48:G48" si="13">F49</f>
        <v>30</v>
      </c>
      <c r="G48" s="74">
        <f t="shared" si="13"/>
        <v>23</v>
      </c>
      <c r="H48" s="74">
        <v>23</v>
      </c>
      <c r="I48" s="74">
        <v>23</v>
      </c>
    </row>
    <row r="49" spans="1:13" x14ac:dyDescent="0.25">
      <c r="A49" s="79"/>
      <c r="B49" s="80">
        <v>321</v>
      </c>
      <c r="C49" s="79"/>
      <c r="D49" s="70" t="s">
        <v>149</v>
      </c>
      <c r="E49" s="74">
        <f>E50+E51+E52</f>
        <v>0</v>
      </c>
      <c r="F49" s="74">
        <f t="shared" ref="F49:I49" si="14">F50+F51+F52</f>
        <v>30</v>
      </c>
      <c r="G49" s="74">
        <f t="shared" si="14"/>
        <v>23</v>
      </c>
      <c r="H49" s="74">
        <f t="shared" si="14"/>
        <v>0</v>
      </c>
      <c r="I49" s="74">
        <f t="shared" si="14"/>
        <v>0</v>
      </c>
    </row>
    <row r="50" spans="1:13" x14ac:dyDescent="0.25">
      <c r="A50" s="76"/>
      <c r="B50" s="77">
        <v>3211</v>
      </c>
      <c r="C50" s="78"/>
      <c r="D50" s="71" t="s">
        <v>97</v>
      </c>
      <c r="E50" s="8"/>
      <c r="F50" s="9"/>
      <c r="G50" s="9"/>
      <c r="H50" s="9"/>
      <c r="I50" s="10"/>
    </row>
    <row r="51" spans="1:13" x14ac:dyDescent="0.25">
      <c r="A51" s="76"/>
      <c r="B51" s="77">
        <v>3212</v>
      </c>
      <c r="C51" s="78"/>
      <c r="D51" s="71" t="s">
        <v>98</v>
      </c>
      <c r="E51" s="8"/>
      <c r="F51" s="9">
        <v>30</v>
      </c>
      <c r="G51" s="9">
        <v>23</v>
      </c>
      <c r="H51" s="9"/>
      <c r="I51" s="10"/>
    </row>
    <row r="52" spans="1:13" x14ac:dyDescent="0.25">
      <c r="A52" s="76"/>
      <c r="B52" s="77">
        <v>3214</v>
      </c>
      <c r="C52" s="78"/>
      <c r="D52" s="71" t="s">
        <v>150</v>
      </c>
      <c r="E52" s="8"/>
      <c r="F52" s="9"/>
      <c r="G52" s="9"/>
      <c r="H52" s="9"/>
      <c r="I52" s="10"/>
    </row>
    <row r="53" spans="1:13" x14ac:dyDescent="0.25">
      <c r="A53" s="76"/>
      <c r="B53" s="77"/>
      <c r="C53" s="78"/>
      <c r="D53" s="71"/>
      <c r="E53" s="8"/>
      <c r="F53" s="9"/>
      <c r="G53" s="9"/>
      <c r="H53" s="9"/>
      <c r="I53" s="10"/>
    </row>
    <row r="54" spans="1:13" ht="15" customHeight="1" x14ac:dyDescent="0.25">
      <c r="A54" s="149" t="s">
        <v>126</v>
      </c>
      <c r="B54" s="150"/>
      <c r="C54" s="151"/>
      <c r="D54" s="82" t="s">
        <v>152</v>
      </c>
      <c r="E54" s="8"/>
      <c r="F54" s="9"/>
      <c r="G54" s="9"/>
      <c r="H54" s="9"/>
      <c r="I54" s="9"/>
    </row>
    <row r="55" spans="1:13" ht="15" customHeight="1" x14ac:dyDescent="0.25">
      <c r="A55" s="149" t="s">
        <v>143</v>
      </c>
      <c r="B55" s="150"/>
      <c r="C55" s="151"/>
      <c r="D55" s="82" t="s">
        <v>28</v>
      </c>
      <c r="E55" s="8"/>
      <c r="F55" s="9"/>
      <c r="G55" s="9"/>
      <c r="H55" s="9"/>
      <c r="I55" s="9"/>
    </row>
    <row r="56" spans="1:13" ht="15" customHeight="1" x14ac:dyDescent="0.25">
      <c r="A56" s="146" t="s">
        <v>151</v>
      </c>
      <c r="B56" s="147"/>
      <c r="C56" s="148"/>
      <c r="D56" s="83" t="s">
        <v>157</v>
      </c>
      <c r="E56" s="8"/>
      <c r="F56" s="9"/>
      <c r="G56" s="9"/>
      <c r="H56" s="9"/>
      <c r="I56" s="10"/>
      <c r="K56" t="s">
        <v>201</v>
      </c>
      <c r="L56">
        <v>51</v>
      </c>
      <c r="M56">
        <f>F57</f>
        <v>9982</v>
      </c>
    </row>
    <row r="57" spans="1:13" x14ac:dyDescent="0.25">
      <c r="A57" s="76"/>
      <c r="B57" s="86">
        <v>3</v>
      </c>
      <c r="C57" s="87"/>
      <c r="D57" s="82" t="s">
        <v>9</v>
      </c>
      <c r="E57" s="84">
        <f>E58+E65</f>
        <v>0</v>
      </c>
      <c r="F57" s="84">
        <f t="shared" ref="F57:I57" si="15">F58+F65</f>
        <v>9982</v>
      </c>
      <c r="G57" s="84">
        <f t="shared" si="15"/>
        <v>16367</v>
      </c>
      <c r="H57" s="84">
        <f t="shared" si="15"/>
        <v>16694</v>
      </c>
      <c r="I57" s="84">
        <f t="shared" si="15"/>
        <v>16694</v>
      </c>
    </row>
    <row r="58" spans="1:13" x14ac:dyDescent="0.25">
      <c r="A58" s="76"/>
      <c r="B58" s="80">
        <v>31</v>
      </c>
      <c r="C58" s="81"/>
      <c r="D58" s="70" t="s">
        <v>10</v>
      </c>
      <c r="E58" s="74">
        <f>E59+E61+E63</f>
        <v>0</v>
      </c>
      <c r="F58" s="74">
        <f t="shared" ref="F58:G58" si="16">F59+F61+F63</f>
        <v>9870</v>
      </c>
      <c r="G58" s="74">
        <f t="shared" si="16"/>
        <v>16160</v>
      </c>
      <c r="H58" s="74">
        <v>16483</v>
      </c>
      <c r="I58" s="74">
        <v>16483</v>
      </c>
    </row>
    <row r="59" spans="1:13" x14ac:dyDescent="0.25">
      <c r="A59" s="76"/>
      <c r="B59" s="80">
        <v>311</v>
      </c>
      <c r="C59" s="81"/>
      <c r="D59" s="70" t="s">
        <v>146</v>
      </c>
      <c r="E59" s="74">
        <f>E60</f>
        <v>0</v>
      </c>
      <c r="F59" s="74">
        <f t="shared" ref="F59:I59" si="17">F60</f>
        <v>8893</v>
      </c>
      <c r="G59" s="74">
        <f t="shared" si="17"/>
        <v>14010</v>
      </c>
      <c r="H59" s="74">
        <f t="shared" si="17"/>
        <v>0</v>
      </c>
      <c r="I59" s="74">
        <f t="shared" si="17"/>
        <v>0</v>
      </c>
    </row>
    <row r="60" spans="1:13" x14ac:dyDescent="0.25">
      <c r="A60" s="76"/>
      <c r="B60" s="77">
        <v>3111</v>
      </c>
      <c r="C60" s="78"/>
      <c r="D60" s="71" t="s">
        <v>92</v>
      </c>
      <c r="E60" s="8"/>
      <c r="F60" s="9">
        <v>8893</v>
      </c>
      <c r="G60" s="9">
        <v>14010</v>
      </c>
      <c r="H60" s="9"/>
      <c r="I60" s="10"/>
    </row>
    <row r="61" spans="1:13" x14ac:dyDescent="0.25">
      <c r="A61" s="79"/>
      <c r="B61" s="80">
        <v>312</v>
      </c>
      <c r="C61" s="81"/>
      <c r="D61" s="70" t="s">
        <v>95</v>
      </c>
      <c r="E61" s="74">
        <f>E62</f>
        <v>0</v>
      </c>
      <c r="F61" s="74">
        <f t="shared" ref="F61:I61" si="18">F62</f>
        <v>0</v>
      </c>
      <c r="G61" s="74">
        <f t="shared" si="18"/>
        <v>0</v>
      </c>
      <c r="H61" s="74">
        <f t="shared" si="18"/>
        <v>0</v>
      </c>
      <c r="I61" s="74">
        <f t="shared" si="18"/>
        <v>0</v>
      </c>
    </row>
    <row r="62" spans="1:13" x14ac:dyDescent="0.25">
      <c r="A62" s="76"/>
      <c r="B62" s="77">
        <v>3121</v>
      </c>
      <c r="C62" s="78"/>
      <c r="D62" s="71" t="s">
        <v>95</v>
      </c>
      <c r="E62" s="8"/>
      <c r="F62" s="9"/>
      <c r="G62" s="9">
        <v>0</v>
      </c>
      <c r="H62" s="9"/>
      <c r="I62" s="10"/>
    </row>
    <row r="63" spans="1:13" x14ac:dyDescent="0.25">
      <c r="A63" s="79"/>
      <c r="B63" s="80">
        <v>313</v>
      </c>
      <c r="C63" s="81"/>
      <c r="D63" s="70" t="s">
        <v>147</v>
      </c>
      <c r="E63" s="74">
        <f>E64</f>
        <v>0</v>
      </c>
      <c r="F63" s="74">
        <f t="shared" ref="F63:I63" si="19">F64</f>
        <v>977</v>
      </c>
      <c r="G63" s="74">
        <f t="shared" si="19"/>
        <v>2150</v>
      </c>
      <c r="H63" s="74">
        <f t="shared" si="19"/>
        <v>0</v>
      </c>
      <c r="I63" s="74">
        <f t="shared" si="19"/>
        <v>0</v>
      </c>
    </row>
    <row r="64" spans="1:13" x14ac:dyDescent="0.25">
      <c r="A64" s="76"/>
      <c r="B64" s="77">
        <v>3132</v>
      </c>
      <c r="C64" s="78"/>
      <c r="D64" s="71" t="s">
        <v>148</v>
      </c>
      <c r="E64" s="8"/>
      <c r="F64" s="9">
        <v>977</v>
      </c>
      <c r="G64" s="9">
        <v>2150</v>
      </c>
      <c r="H64" s="9"/>
      <c r="I64" s="10"/>
    </row>
    <row r="65" spans="1:9" x14ac:dyDescent="0.25">
      <c r="A65" s="85"/>
      <c r="B65" s="80">
        <v>32</v>
      </c>
      <c r="C65" s="81"/>
      <c r="D65" s="70" t="s">
        <v>23</v>
      </c>
      <c r="E65" s="74">
        <f>E66</f>
        <v>0</v>
      </c>
      <c r="F65" s="74">
        <f t="shared" ref="F65:G65" si="20">F66</f>
        <v>112</v>
      </c>
      <c r="G65" s="74">
        <f t="shared" si="20"/>
        <v>207</v>
      </c>
      <c r="H65" s="74">
        <v>211</v>
      </c>
      <c r="I65" s="74">
        <v>211</v>
      </c>
    </row>
    <row r="66" spans="1:9" x14ac:dyDescent="0.25">
      <c r="A66" s="79"/>
      <c r="B66" s="80">
        <v>321</v>
      </c>
      <c r="C66" s="79"/>
      <c r="D66" s="70" t="s">
        <v>149</v>
      </c>
      <c r="E66" s="74">
        <f>E67+E68+E69</f>
        <v>0</v>
      </c>
      <c r="F66" s="74">
        <f t="shared" ref="F66:I66" si="21">F67+F68+F69</f>
        <v>112</v>
      </c>
      <c r="G66" s="74">
        <f t="shared" si="21"/>
        <v>207</v>
      </c>
      <c r="H66" s="74">
        <f t="shared" si="21"/>
        <v>0</v>
      </c>
      <c r="I66" s="74">
        <f t="shared" si="21"/>
        <v>0</v>
      </c>
    </row>
    <row r="67" spans="1:9" x14ac:dyDescent="0.25">
      <c r="A67" s="76"/>
      <c r="B67" s="77">
        <v>3211</v>
      </c>
      <c r="C67" s="78"/>
      <c r="D67" s="71" t="s">
        <v>97</v>
      </c>
      <c r="E67" s="8"/>
      <c r="F67" s="9"/>
      <c r="G67" s="9"/>
      <c r="H67" s="9"/>
      <c r="I67" s="10"/>
    </row>
    <row r="68" spans="1:9" x14ac:dyDescent="0.25">
      <c r="A68" s="76"/>
      <c r="B68" s="77">
        <v>3212</v>
      </c>
      <c r="C68" s="78"/>
      <c r="D68" s="71" t="s">
        <v>98</v>
      </c>
      <c r="E68" s="8"/>
      <c r="F68" s="9">
        <v>112</v>
      </c>
      <c r="G68" s="9">
        <v>207</v>
      </c>
      <c r="H68" s="9"/>
      <c r="I68" s="10"/>
    </row>
    <row r="69" spans="1:9" x14ac:dyDescent="0.25">
      <c r="A69" s="76"/>
      <c r="B69" s="77">
        <v>3214</v>
      </c>
      <c r="C69" s="78"/>
      <c r="D69" s="71" t="s">
        <v>150</v>
      </c>
      <c r="E69" s="8"/>
      <c r="F69" s="9"/>
      <c r="G69" s="9"/>
      <c r="H69" s="9"/>
      <c r="I69" s="10"/>
    </row>
    <row r="70" spans="1:9" x14ac:dyDescent="0.25">
      <c r="A70" s="76"/>
      <c r="B70" s="77"/>
      <c r="C70" s="78"/>
      <c r="D70" s="71"/>
      <c r="E70" s="8"/>
      <c r="F70" s="9"/>
      <c r="G70" s="9"/>
      <c r="H70" s="9"/>
      <c r="I70" s="10"/>
    </row>
    <row r="71" spans="1:9" ht="15" customHeight="1" x14ac:dyDescent="0.25">
      <c r="A71" s="149" t="s">
        <v>126</v>
      </c>
      <c r="B71" s="150"/>
      <c r="C71" s="151"/>
      <c r="D71" s="82" t="s">
        <v>177</v>
      </c>
      <c r="E71" s="8"/>
      <c r="F71" s="9"/>
      <c r="G71" s="9"/>
      <c r="H71" s="9"/>
      <c r="I71" s="9"/>
    </row>
    <row r="72" spans="1:9" ht="15" customHeight="1" x14ac:dyDescent="0.25">
      <c r="A72" s="149" t="s">
        <v>153</v>
      </c>
      <c r="B72" s="150"/>
      <c r="C72" s="151"/>
      <c r="D72" s="82" t="s">
        <v>28</v>
      </c>
      <c r="E72" s="8"/>
      <c r="F72" s="9"/>
      <c r="G72" s="9"/>
      <c r="H72" s="9"/>
      <c r="I72" s="9"/>
    </row>
    <row r="73" spans="1:9" ht="15" customHeight="1" x14ac:dyDescent="0.25">
      <c r="A73" s="146" t="s">
        <v>144</v>
      </c>
      <c r="B73" s="147"/>
      <c r="C73" s="148"/>
      <c r="D73" s="83" t="s">
        <v>145</v>
      </c>
      <c r="E73" s="8"/>
      <c r="F73" s="9"/>
      <c r="G73" s="9"/>
      <c r="H73" s="9"/>
      <c r="I73" s="10"/>
    </row>
    <row r="74" spans="1:9" x14ac:dyDescent="0.25">
      <c r="A74" s="76"/>
      <c r="B74" s="86">
        <v>3</v>
      </c>
      <c r="C74" s="87"/>
      <c r="D74" s="82" t="s">
        <v>9</v>
      </c>
      <c r="E74" s="84">
        <f>E75</f>
        <v>0</v>
      </c>
      <c r="F74" s="84">
        <f t="shared" ref="F74:I74" si="22">F75</f>
        <v>0</v>
      </c>
      <c r="G74" s="84">
        <f t="shared" si="22"/>
        <v>980</v>
      </c>
      <c r="H74" s="84">
        <f t="shared" si="22"/>
        <v>1000</v>
      </c>
      <c r="I74" s="84">
        <f t="shared" si="22"/>
        <v>1000</v>
      </c>
    </row>
    <row r="75" spans="1:9" x14ac:dyDescent="0.25">
      <c r="A75" s="76"/>
      <c r="B75" s="80">
        <v>31</v>
      </c>
      <c r="C75" s="81"/>
      <c r="D75" s="70" t="s">
        <v>10</v>
      </c>
      <c r="E75" s="74">
        <f>E76+E78</f>
        <v>0</v>
      </c>
      <c r="F75" s="74">
        <f t="shared" ref="F75:G75" si="23">F76+F78</f>
        <v>0</v>
      </c>
      <c r="G75" s="74">
        <f t="shared" si="23"/>
        <v>980</v>
      </c>
      <c r="H75" s="74">
        <v>1000</v>
      </c>
      <c r="I75" s="74">
        <v>1000</v>
      </c>
    </row>
    <row r="76" spans="1:9" x14ac:dyDescent="0.25">
      <c r="A76" s="76"/>
      <c r="B76" s="80">
        <v>311</v>
      </c>
      <c r="C76" s="81"/>
      <c r="D76" s="70" t="s">
        <v>146</v>
      </c>
      <c r="E76" s="74">
        <f>E77</f>
        <v>0</v>
      </c>
      <c r="F76" s="74">
        <f t="shared" ref="F76:I76" si="24">F77</f>
        <v>0</v>
      </c>
      <c r="G76" s="74">
        <f t="shared" si="24"/>
        <v>841</v>
      </c>
      <c r="H76" s="74">
        <f t="shared" si="24"/>
        <v>0</v>
      </c>
      <c r="I76" s="74">
        <f t="shared" si="24"/>
        <v>0</v>
      </c>
    </row>
    <row r="77" spans="1:9" x14ac:dyDescent="0.25">
      <c r="A77" s="76"/>
      <c r="B77" s="77">
        <v>3111</v>
      </c>
      <c r="C77" s="78"/>
      <c r="D77" s="71" t="s">
        <v>92</v>
      </c>
      <c r="E77" s="8"/>
      <c r="F77" s="9">
        <v>0</v>
      </c>
      <c r="G77" s="9">
        <v>841</v>
      </c>
      <c r="H77" s="9"/>
      <c r="I77" s="10"/>
    </row>
    <row r="78" spans="1:9" x14ac:dyDescent="0.25">
      <c r="A78" s="79"/>
      <c r="B78" s="80">
        <v>313</v>
      </c>
      <c r="C78" s="81"/>
      <c r="D78" s="70" t="s">
        <v>147</v>
      </c>
      <c r="E78" s="74">
        <f>E79</f>
        <v>0</v>
      </c>
      <c r="F78" s="74">
        <f t="shared" ref="F78:I78" si="25">F79</f>
        <v>0</v>
      </c>
      <c r="G78" s="74">
        <f t="shared" si="25"/>
        <v>139</v>
      </c>
      <c r="H78" s="74">
        <f t="shared" si="25"/>
        <v>0</v>
      </c>
      <c r="I78" s="74">
        <f t="shared" si="25"/>
        <v>0</v>
      </c>
    </row>
    <row r="79" spans="1:9" x14ac:dyDescent="0.25">
      <c r="A79" s="76"/>
      <c r="B79" s="77">
        <v>3132</v>
      </c>
      <c r="C79" s="78"/>
      <c r="D79" s="71" t="s">
        <v>148</v>
      </c>
      <c r="E79" s="8"/>
      <c r="F79" s="9">
        <v>0</v>
      </c>
      <c r="G79" s="9">
        <v>139</v>
      </c>
      <c r="H79" s="9"/>
      <c r="I79" s="10"/>
    </row>
    <row r="80" spans="1:9" x14ac:dyDescent="0.25">
      <c r="A80" s="85"/>
      <c r="B80" s="80"/>
      <c r="C80" s="81"/>
      <c r="D80" s="70"/>
      <c r="E80" s="8"/>
      <c r="F80" s="9"/>
      <c r="G80" s="9"/>
      <c r="H80" s="9"/>
      <c r="I80" s="10"/>
    </row>
    <row r="81" spans="1:9" x14ac:dyDescent="0.25">
      <c r="A81" s="146" t="s">
        <v>155</v>
      </c>
      <c r="B81" s="147"/>
      <c r="C81" s="148"/>
      <c r="D81" s="83" t="s">
        <v>156</v>
      </c>
      <c r="E81" s="8"/>
      <c r="F81" s="9"/>
      <c r="G81" s="9"/>
      <c r="H81" s="9"/>
      <c r="I81" s="10"/>
    </row>
    <row r="82" spans="1:9" x14ac:dyDescent="0.25">
      <c r="A82" s="76"/>
      <c r="B82" s="86">
        <v>3</v>
      </c>
      <c r="C82" s="87"/>
      <c r="D82" s="82" t="s">
        <v>9</v>
      </c>
      <c r="E82" s="84">
        <f>E83+E90</f>
        <v>0</v>
      </c>
      <c r="F82" s="84">
        <f t="shared" ref="F82:I82" si="26">F83+F90</f>
        <v>12233</v>
      </c>
      <c r="G82" s="84">
        <f t="shared" si="26"/>
        <v>12563</v>
      </c>
      <c r="H82" s="84">
        <f t="shared" si="26"/>
        <v>12814</v>
      </c>
      <c r="I82" s="84">
        <f t="shared" si="26"/>
        <v>12814</v>
      </c>
    </row>
    <row r="83" spans="1:9" x14ac:dyDescent="0.25">
      <c r="A83" s="76"/>
      <c r="B83" s="80">
        <v>31</v>
      </c>
      <c r="C83" s="81"/>
      <c r="D83" s="70" t="s">
        <v>10</v>
      </c>
      <c r="E83" s="74">
        <f>E84+E86+E88</f>
        <v>0</v>
      </c>
      <c r="F83" s="74">
        <f t="shared" ref="F83:G83" si="27">F84+F86+F88</f>
        <v>12200</v>
      </c>
      <c r="G83" s="74">
        <f t="shared" si="27"/>
        <v>12504</v>
      </c>
      <c r="H83" s="74">
        <v>12754</v>
      </c>
      <c r="I83" s="74">
        <v>12754</v>
      </c>
    </row>
    <row r="84" spans="1:9" x14ac:dyDescent="0.25">
      <c r="A84" s="76"/>
      <c r="B84" s="80">
        <v>311</v>
      </c>
      <c r="C84" s="81"/>
      <c r="D84" s="70" t="s">
        <v>146</v>
      </c>
      <c r="E84" s="74">
        <f>E85</f>
        <v>0</v>
      </c>
      <c r="F84" s="74">
        <f t="shared" ref="F84:I84" si="28">F85</f>
        <v>10500</v>
      </c>
      <c r="G84" s="74">
        <f t="shared" si="28"/>
        <v>9689</v>
      </c>
      <c r="H84" s="74">
        <f t="shared" si="28"/>
        <v>0</v>
      </c>
      <c r="I84" s="74">
        <f t="shared" si="28"/>
        <v>0</v>
      </c>
    </row>
    <row r="85" spans="1:9" x14ac:dyDescent="0.25">
      <c r="A85" s="76"/>
      <c r="B85" s="77">
        <v>3111</v>
      </c>
      <c r="C85" s="78"/>
      <c r="D85" s="71" t="s">
        <v>92</v>
      </c>
      <c r="E85" s="8"/>
      <c r="F85" s="9">
        <v>10500</v>
      </c>
      <c r="G85" s="9">
        <v>9689</v>
      </c>
      <c r="H85" s="9"/>
      <c r="I85" s="10"/>
    </row>
    <row r="86" spans="1:9" x14ac:dyDescent="0.25">
      <c r="A86" s="79"/>
      <c r="B86" s="80">
        <v>312</v>
      </c>
      <c r="C86" s="81"/>
      <c r="D86" s="70" t="s">
        <v>95</v>
      </c>
      <c r="E86" s="74">
        <f>E87</f>
        <v>0</v>
      </c>
      <c r="F86" s="74">
        <f t="shared" ref="F86:I86" si="29">F87</f>
        <v>0</v>
      </c>
      <c r="G86" s="74">
        <f t="shared" si="29"/>
        <v>900</v>
      </c>
      <c r="H86" s="74">
        <f t="shared" si="29"/>
        <v>0</v>
      </c>
      <c r="I86" s="74">
        <f t="shared" si="29"/>
        <v>0</v>
      </c>
    </row>
    <row r="87" spans="1:9" x14ac:dyDescent="0.25">
      <c r="A87" s="76"/>
      <c r="B87" s="77">
        <v>3121</v>
      </c>
      <c r="C87" s="78"/>
      <c r="D87" s="71" t="s">
        <v>95</v>
      </c>
      <c r="E87" s="8"/>
      <c r="F87" s="9"/>
      <c r="G87" s="9">
        <v>900</v>
      </c>
      <c r="H87" s="9"/>
      <c r="I87" s="10"/>
    </row>
    <row r="88" spans="1:9" x14ac:dyDescent="0.25">
      <c r="A88" s="79"/>
      <c r="B88" s="80">
        <v>313</v>
      </c>
      <c r="C88" s="81"/>
      <c r="D88" s="70" t="s">
        <v>147</v>
      </c>
      <c r="E88" s="74">
        <f>E89</f>
        <v>0</v>
      </c>
      <c r="F88" s="74">
        <f t="shared" ref="F88:I88" si="30">F89</f>
        <v>1700</v>
      </c>
      <c r="G88" s="74">
        <f t="shared" si="30"/>
        <v>1915</v>
      </c>
      <c r="H88" s="74">
        <f t="shared" si="30"/>
        <v>0</v>
      </c>
      <c r="I88" s="74">
        <f t="shared" si="30"/>
        <v>0</v>
      </c>
    </row>
    <row r="89" spans="1:9" x14ac:dyDescent="0.25">
      <c r="A89" s="76"/>
      <c r="B89" s="77">
        <v>3132</v>
      </c>
      <c r="C89" s="78"/>
      <c r="D89" s="71" t="s">
        <v>148</v>
      </c>
      <c r="E89" s="8"/>
      <c r="F89" s="9">
        <v>1700</v>
      </c>
      <c r="G89" s="9">
        <v>1915</v>
      </c>
      <c r="H89" s="9"/>
      <c r="I89" s="10"/>
    </row>
    <row r="90" spans="1:9" x14ac:dyDescent="0.25">
      <c r="A90" s="85"/>
      <c r="B90" s="80">
        <v>32</v>
      </c>
      <c r="C90" s="81"/>
      <c r="D90" s="70" t="s">
        <v>23</v>
      </c>
      <c r="E90" s="74">
        <f>E91</f>
        <v>0</v>
      </c>
      <c r="F90" s="74">
        <f t="shared" ref="F90:G90" si="31">F91</f>
        <v>33</v>
      </c>
      <c r="G90" s="74">
        <f t="shared" si="31"/>
        <v>59</v>
      </c>
      <c r="H90" s="74">
        <v>60</v>
      </c>
      <c r="I90" s="74">
        <v>60</v>
      </c>
    </row>
    <row r="91" spans="1:9" x14ac:dyDescent="0.25">
      <c r="A91" s="79"/>
      <c r="B91" s="80">
        <v>321</v>
      </c>
      <c r="C91" s="79"/>
      <c r="D91" s="70" t="s">
        <v>149</v>
      </c>
      <c r="E91" s="74">
        <f>E92+E93</f>
        <v>0</v>
      </c>
      <c r="F91" s="74">
        <f t="shared" ref="F91:I91" si="32">F92+F93</f>
        <v>33</v>
      </c>
      <c r="G91" s="74">
        <f t="shared" si="32"/>
        <v>59</v>
      </c>
      <c r="H91" s="74">
        <f t="shared" si="32"/>
        <v>0</v>
      </c>
      <c r="I91" s="74">
        <f t="shared" si="32"/>
        <v>0</v>
      </c>
    </row>
    <row r="92" spans="1:9" x14ac:dyDescent="0.25">
      <c r="A92" s="76"/>
      <c r="B92" s="77">
        <v>3212</v>
      </c>
      <c r="C92" s="78"/>
      <c r="D92" s="71" t="s">
        <v>98</v>
      </c>
      <c r="E92" s="8"/>
      <c r="F92" s="9">
        <v>33</v>
      </c>
      <c r="G92" s="9">
        <v>59</v>
      </c>
      <c r="H92" s="9"/>
      <c r="I92" s="10"/>
    </row>
    <row r="93" spans="1:9" x14ac:dyDescent="0.25">
      <c r="A93" s="76"/>
      <c r="B93" s="77">
        <v>3214</v>
      </c>
      <c r="C93" s="78"/>
      <c r="D93" s="71" t="s">
        <v>150</v>
      </c>
      <c r="E93" s="8"/>
      <c r="F93" s="9"/>
      <c r="G93" s="9"/>
      <c r="H93" s="9"/>
      <c r="I93" s="10"/>
    </row>
    <row r="94" spans="1:9" x14ac:dyDescent="0.25">
      <c r="A94" s="76"/>
      <c r="B94" s="77"/>
      <c r="C94" s="78"/>
      <c r="D94" s="100"/>
      <c r="E94" s="8"/>
      <c r="F94" s="8"/>
      <c r="G94" s="8"/>
      <c r="H94" s="8"/>
      <c r="I94" s="102"/>
    </row>
    <row r="95" spans="1:9" ht="15" customHeight="1" x14ac:dyDescent="0.25">
      <c r="A95" s="146" t="s">
        <v>155</v>
      </c>
      <c r="B95" s="147"/>
      <c r="C95" s="148"/>
      <c r="D95" s="93" t="s">
        <v>182</v>
      </c>
      <c r="E95" s="8"/>
      <c r="F95" s="9"/>
      <c r="G95" s="9"/>
      <c r="H95" s="9"/>
      <c r="I95" s="10"/>
    </row>
    <row r="96" spans="1:9" x14ac:dyDescent="0.25">
      <c r="A96" s="76"/>
      <c r="B96" s="95">
        <v>3</v>
      </c>
      <c r="C96" s="96"/>
      <c r="D96" s="94" t="s">
        <v>9</v>
      </c>
      <c r="E96" s="84">
        <f>E97</f>
        <v>0</v>
      </c>
      <c r="F96" s="84">
        <f t="shared" ref="F96:I96" si="33">F97</f>
        <v>2258</v>
      </c>
      <c r="G96" s="84">
        <f t="shared" si="33"/>
        <v>2500</v>
      </c>
      <c r="H96" s="84">
        <f t="shared" si="33"/>
        <v>2550</v>
      </c>
      <c r="I96" s="84">
        <f t="shared" si="33"/>
        <v>2550</v>
      </c>
    </row>
    <row r="97" spans="1:13" s="85" customFormat="1" x14ac:dyDescent="0.25">
      <c r="A97" s="97"/>
      <c r="B97" s="98">
        <v>329</v>
      </c>
      <c r="C97" s="99"/>
      <c r="D97" s="101" t="s">
        <v>117</v>
      </c>
      <c r="E97" s="74">
        <f>E98</f>
        <v>0</v>
      </c>
      <c r="F97" s="74">
        <f t="shared" ref="F97:G97" si="34">F98</f>
        <v>2258</v>
      </c>
      <c r="G97" s="74">
        <f t="shared" si="34"/>
        <v>2500</v>
      </c>
      <c r="H97" s="74">
        <v>2550</v>
      </c>
      <c r="I97" s="74">
        <v>2550</v>
      </c>
    </row>
    <row r="98" spans="1:13" x14ac:dyDescent="0.25">
      <c r="A98" s="76"/>
      <c r="B98" s="77">
        <v>3299</v>
      </c>
      <c r="C98" s="78"/>
      <c r="D98" s="100" t="s">
        <v>117</v>
      </c>
      <c r="E98" s="8"/>
      <c r="F98" s="9">
        <v>2258</v>
      </c>
      <c r="G98" s="9">
        <v>2500</v>
      </c>
      <c r="H98" s="9"/>
      <c r="I98" s="10"/>
    </row>
    <row r="99" spans="1:13" x14ac:dyDescent="0.25">
      <c r="A99" s="76"/>
      <c r="B99" s="77"/>
      <c r="C99" s="78"/>
      <c r="D99" s="100"/>
      <c r="E99" s="8"/>
      <c r="F99" s="9"/>
      <c r="G99" s="9"/>
      <c r="H99" s="9"/>
      <c r="I99" s="10"/>
      <c r="L99">
        <v>584974</v>
      </c>
      <c r="M99">
        <f>L99+(L99*2%)</f>
        <v>596673.48</v>
      </c>
    </row>
    <row r="100" spans="1:13" x14ac:dyDescent="0.25">
      <c r="A100" s="146" t="s">
        <v>155</v>
      </c>
      <c r="B100" s="147"/>
      <c r="C100" s="148"/>
      <c r="D100" s="83" t="s">
        <v>160</v>
      </c>
      <c r="E100" s="8"/>
      <c r="F100" s="9"/>
      <c r="G100" s="9"/>
      <c r="H100" s="9"/>
      <c r="I100" s="10"/>
    </row>
    <row r="101" spans="1:13" x14ac:dyDescent="0.25">
      <c r="A101" s="76"/>
      <c r="B101" s="86">
        <v>3</v>
      </c>
      <c r="C101" s="87"/>
      <c r="D101" s="82" t="s">
        <v>9</v>
      </c>
      <c r="E101" s="84">
        <f>E102+E111+E125+E127</f>
        <v>0</v>
      </c>
      <c r="F101" s="84">
        <f t="shared" ref="F101:I101" si="35">F102+F111+F125+F127</f>
        <v>411586</v>
      </c>
      <c r="G101" s="84">
        <f t="shared" si="35"/>
        <v>502870</v>
      </c>
      <c r="H101" s="84">
        <f t="shared" si="35"/>
        <v>512928</v>
      </c>
      <c r="I101" s="84">
        <f t="shared" si="35"/>
        <v>512928</v>
      </c>
    </row>
    <row r="102" spans="1:13" x14ac:dyDescent="0.25">
      <c r="A102" s="76"/>
      <c r="B102" s="104">
        <v>31</v>
      </c>
      <c r="C102" s="105"/>
      <c r="D102" s="107" t="s">
        <v>10</v>
      </c>
      <c r="E102" s="74">
        <f>E103+E107+E109</f>
        <v>0</v>
      </c>
      <c r="F102" s="74">
        <f t="shared" ref="F102:G102" si="36">F103+F107+F109</f>
        <v>397473</v>
      </c>
      <c r="G102" s="74">
        <f t="shared" si="36"/>
        <v>455184</v>
      </c>
      <c r="H102" s="74">
        <v>464288</v>
      </c>
      <c r="I102" s="74">
        <v>464288</v>
      </c>
      <c r="M102" s="108"/>
    </row>
    <row r="103" spans="1:13" x14ac:dyDescent="0.25">
      <c r="A103" s="76"/>
      <c r="B103" s="104">
        <v>311</v>
      </c>
      <c r="C103" s="105"/>
      <c r="D103" s="107" t="s">
        <v>146</v>
      </c>
      <c r="E103" s="74">
        <f>E104+E105+E106</f>
        <v>0</v>
      </c>
      <c r="F103" s="74">
        <f t="shared" ref="F103:I103" si="37">F104+F105+F106</f>
        <v>330892</v>
      </c>
      <c r="G103" s="74">
        <f t="shared" si="37"/>
        <v>373884</v>
      </c>
      <c r="H103" s="74">
        <f t="shared" si="37"/>
        <v>0</v>
      </c>
      <c r="I103" s="74">
        <f t="shared" si="37"/>
        <v>0</v>
      </c>
    </row>
    <row r="104" spans="1:13" x14ac:dyDescent="0.25">
      <c r="A104" s="76"/>
      <c r="B104" s="77">
        <v>3111</v>
      </c>
      <c r="C104" s="78"/>
      <c r="D104" s="71" t="s">
        <v>92</v>
      </c>
      <c r="E104" s="8"/>
      <c r="F104" s="9">
        <v>329140</v>
      </c>
      <c r="G104" s="9">
        <v>366722</v>
      </c>
      <c r="H104" s="9"/>
      <c r="I104" s="10"/>
    </row>
    <row r="105" spans="1:13" x14ac:dyDescent="0.25">
      <c r="A105" s="76"/>
      <c r="B105" s="77">
        <v>3113</v>
      </c>
      <c r="C105" s="78"/>
      <c r="D105" s="71" t="s">
        <v>93</v>
      </c>
      <c r="E105" s="8"/>
      <c r="F105" s="9">
        <v>1327</v>
      </c>
      <c r="G105" s="9">
        <v>5525</v>
      </c>
      <c r="H105" s="9"/>
      <c r="I105" s="10"/>
    </row>
    <row r="106" spans="1:13" x14ac:dyDescent="0.25">
      <c r="A106" s="76"/>
      <c r="B106" s="77">
        <v>3114</v>
      </c>
      <c r="C106" s="78"/>
      <c r="D106" s="71" t="s">
        <v>94</v>
      </c>
      <c r="E106" s="8"/>
      <c r="F106" s="9">
        <v>425</v>
      </c>
      <c r="G106" s="9">
        <v>1637</v>
      </c>
      <c r="H106" s="9"/>
      <c r="I106" s="10"/>
    </row>
    <row r="107" spans="1:13" x14ac:dyDescent="0.25">
      <c r="A107" s="103"/>
      <c r="B107" s="104">
        <v>312</v>
      </c>
      <c r="C107" s="105"/>
      <c r="D107" s="107" t="s">
        <v>95</v>
      </c>
      <c r="E107" s="74">
        <f>E108</f>
        <v>0</v>
      </c>
      <c r="F107" s="74">
        <f t="shared" ref="F107:I107" si="38">F108</f>
        <v>15529</v>
      </c>
      <c r="G107" s="74">
        <f t="shared" si="38"/>
        <v>19000</v>
      </c>
      <c r="H107" s="74">
        <f t="shared" si="38"/>
        <v>0</v>
      </c>
      <c r="I107" s="74">
        <f t="shared" si="38"/>
        <v>0</v>
      </c>
    </row>
    <row r="108" spans="1:13" x14ac:dyDescent="0.25">
      <c r="A108" s="76"/>
      <c r="B108" s="77">
        <v>3121</v>
      </c>
      <c r="C108" s="78"/>
      <c r="D108" s="71" t="s">
        <v>95</v>
      </c>
      <c r="E108" s="8"/>
      <c r="F108" s="9">
        <v>15529</v>
      </c>
      <c r="G108" s="9">
        <v>19000</v>
      </c>
      <c r="H108" s="9"/>
      <c r="I108" s="10"/>
    </row>
    <row r="109" spans="1:13" x14ac:dyDescent="0.25">
      <c r="A109" s="103"/>
      <c r="B109" s="104">
        <v>313</v>
      </c>
      <c r="C109" s="105"/>
      <c r="D109" s="107" t="s">
        <v>147</v>
      </c>
      <c r="E109" s="74">
        <f>E110</f>
        <v>0</v>
      </c>
      <c r="F109" s="74">
        <f t="shared" ref="F109:I109" si="39">F110</f>
        <v>51052</v>
      </c>
      <c r="G109" s="74">
        <f t="shared" si="39"/>
        <v>62300</v>
      </c>
      <c r="H109" s="74">
        <f t="shared" si="39"/>
        <v>0</v>
      </c>
      <c r="I109" s="74">
        <f t="shared" si="39"/>
        <v>0</v>
      </c>
      <c r="M109" s="108"/>
    </row>
    <row r="110" spans="1:13" x14ac:dyDescent="0.25">
      <c r="A110" s="76"/>
      <c r="B110" s="77">
        <v>3132</v>
      </c>
      <c r="C110" s="78"/>
      <c r="D110" s="71" t="s">
        <v>148</v>
      </c>
      <c r="E110" s="8"/>
      <c r="F110" s="9">
        <v>51052</v>
      </c>
      <c r="G110" s="9">
        <v>62300</v>
      </c>
      <c r="H110" s="9"/>
      <c r="I110" s="10"/>
    </row>
    <row r="111" spans="1:13" x14ac:dyDescent="0.25">
      <c r="A111" s="103"/>
      <c r="B111" s="104">
        <v>32</v>
      </c>
      <c r="C111" s="105"/>
      <c r="D111" s="107" t="s">
        <v>23</v>
      </c>
      <c r="E111" s="74">
        <f>E112+E117+E120+E122</f>
        <v>0</v>
      </c>
      <c r="F111" s="74">
        <f t="shared" ref="F111:G111" si="40">F112+F117+F120+F122</f>
        <v>14113</v>
      </c>
      <c r="G111" s="74">
        <f t="shared" si="40"/>
        <v>45486</v>
      </c>
      <c r="H111" s="74">
        <v>46396</v>
      </c>
      <c r="I111" s="74">
        <v>46396</v>
      </c>
      <c r="M111" s="108"/>
    </row>
    <row r="112" spans="1:13" x14ac:dyDescent="0.25">
      <c r="A112" s="103"/>
      <c r="B112" s="104">
        <v>321</v>
      </c>
      <c r="C112" s="105"/>
      <c r="D112" s="107" t="s">
        <v>149</v>
      </c>
      <c r="E112" s="74">
        <f>E113+E114+E115+E116</f>
        <v>0</v>
      </c>
      <c r="F112" s="74">
        <f t="shared" ref="F112:I112" si="41">F113+F114+F115+F116</f>
        <v>11083</v>
      </c>
      <c r="G112" s="74">
        <f t="shared" si="41"/>
        <v>15600</v>
      </c>
      <c r="H112" s="74">
        <f t="shared" si="41"/>
        <v>0</v>
      </c>
      <c r="I112" s="74">
        <f t="shared" si="41"/>
        <v>0</v>
      </c>
      <c r="M112" s="108"/>
    </row>
    <row r="113" spans="1:9" x14ac:dyDescent="0.25">
      <c r="A113" s="76"/>
      <c r="B113" s="77">
        <v>3211</v>
      </c>
      <c r="C113" s="78"/>
      <c r="D113" s="71" t="s">
        <v>97</v>
      </c>
      <c r="E113" s="8"/>
      <c r="F113" s="9"/>
      <c r="G113" s="9"/>
      <c r="H113" s="9"/>
      <c r="I113" s="10"/>
    </row>
    <row r="114" spans="1:9" x14ac:dyDescent="0.25">
      <c r="A114" s="76"/>
      <c r="B114" s="77">
        <v>3212</v>
      </c>
      <c r="C114" s="78"/>
      <c r="D114" s="71" t="s">
        <v>98</v>
      </c>
      <c r="E114" s="8"/>
      <c r="F114" s="9">
        <v>11083</v>
      </c>
      <c r="G114" s="9">
        <v>15600</v>
      </c>
      <c r="H114" s="9"/>
      <c r="I114" s="10"/>
    </row>
    <row r="115" spans="1:9" x14ac:dyDescent="0.25">
      <c r="A115" s="76"/>
      <c r="B115" s="77">
        <v>3213</v>
      </c>
      <c r="C115" s="78"/>
      <c r="D115" s="71" t="s">
        <v>131</v>
      </c>
      <c r="E115" s="8"/>
      <c r="F115" s="9"/>
      <c r="G115" s="9"/>
      <c r="H115" s="9"/>
      <c r="I115" s="10"/>
    </row>
    <row r="116" spans="1:9" x14ac:dyDescent="0.25">
      <c r="A116" s="76"/>
      <c r="B116" s="77">
        <v>3214</v>
      </c>
      <c r="C116" s="78"/>
      <c r="D116" s="71" t="s">
        <v>132</v>
      </c>
      <c r="E116" s="8"/>
      <c r="F116" s="9"/>
      <c r="G116" s="9"/>
      <c r="H116" s="9"/>
      <c r="I116" s="10"/>
    </row>
    <row r="117" spans="1:9" x14ac:dyDescent="0.25">
      <c r="A117" s="103"/>
      <c r="B117" s="104">
        <v>322</v>
      </c>
      <c r="C117" s="105"/>
      <c r="D117" s="107" t="s">
        <v>154</v>
      </c>
      <c r="E117" s="74">
        <f>E118+E119</f>
        <v>0</v>
      </c>
      <c r="F117" s="74">
        <f t="shared" ref="F117:I117" si="42">F118+F119</f>
        <v>200</v>
      </c>
      <c r="G117" s="74">
        <f t="shared" si="42"/>
        <v>25536</v>
      </c>
      <c r="H117" s="74">
        <f t="shared" si="42"/>
        <v>0</v>
      </c>
      <c r="I117" s="74">
        <f t="shared" si="42"/>
        <v>0</v>
      </c>
    </row>
    <row r="118" spans="1:9" x14ac:dyDescent="0.25">
      <c r="A118" s="76"/>
      <c r="B118" s="77">
        <v>3221</v>
      </c>
      <c r="C118" s="78"/>
      <c r="D118" s="71" t="s">
        <v>101</v>
      </c>
      <c r="E118" s="8"/>
      <c r="F118" s="9">
        <v>200</v>
      </c>
      <c r="G118" s="9"/>
      <c r="H118" s="9"/>
      <c r="I118" s="10"/>
    </row>
    <row r="119" spans="1:9" x14ac:dyDescent="0.25">
      <c r="A119" s="76"/>
      <c r="B119" s="77">
        <v>3222</v>
      </c>
      <c r="C119" s="78"/>
      <c r="D119" s="71" t="s">
        <v>102</v>
      </c>
      <c r="E119" s="8"/>
      <c r="F119" s="9">
        <v>0</v>
      </c>
      <c r="G119" s="9">
        <v>25536</v>
      </c>
      <c r="H119" s="9"/>
      <c r="I119" s="10"/>
    </row>
    <row r="120" spans="1:9" ht="25.5" x14ac:dyDescent="0.25">
      <c r="A120" s="103"/>
      <c r="B120" s="104">
        <v>324</v>
      </c>
      <c r="C120" s="105"/>
      <c r="D120" s="107" t="s">
        <v>158</v>
      </c>
      <c r="E120" s="74">
        <f>E121</f>
        <v>0</v>
      </c>
      <c r="F120" s="74">
        <f t="shared" ref="F120:I120" si="43">F121</f>
        <v>980</v>
      </c>
      <c r="G120" s="74">
        <f t="shared" si="43"/>
        <v>1000</v>
      </c>
      <c r="H120" s="74">
        <f t="shared" si="43"/>
        <v>0</v>
      </c>
      <c r="I120" s="74">
        <f t="shared" si="43"/>
        <v>0</v>
      </c>
    </row>
    <row r="121" spans="1:9" x14ac:dyDescent="0.25">
      <c r="A121" s="76"/>
      <c r="B121" s="77">
        <v>3241</v>
      </c>
      <c r="C121" s="78"/>
      <c r="D121" s="71" t="s">
        <v>159</v>
      </c>
      <c r="E121" s="8"/>
      <c r="F121" s="9">
        <v>980</v>
      </c>
      <c r="G121" s="9">
        <v>1000</v>
      </c>
      <c r="H121" s="9"/>
      <c r="I121" s="10"/>
    </row>
    <row r="122" spans="1:9" x14ac:dyDescent="0.25">
      <c r="A122" s="103"/>
      <c r="B122" s="104">
        <v>329</v>
      </c>
      <c r="C122" s="105"/>
      <c r="D122" s="107" t="s">
        <v>117</v>
      </c>
      <c r="E122" s="74">
        <f>E123+E124</f>
        <v>0</v>
      </c>
      <c r="F122" s="74">
        <f t="shared" ref="F122:I122" si="44">F123+F124</f>
        <v>1850</v>
      </c>
      <c r="G122" s="74">
        <f t="shared" si="44"/>
        <v>3350</v>
      </c>
      <c r="H122" s="74">
        <f t="shared" si="44"/>
        <v>0</v>
      </c>
      <c r="I122" s="74">
        <f t="shared" si="44"/>
        <v>0</v>
      </c>
    </row>
    <row r="123" spans="1:9" x14ac:dyDescent="0.25">
      <c r="A123" s="103"/>
      <c r="B123" s="77">
        <v>3295</v>
      </c>
      <c r="C123" s="78"/>
      <c r="D123" s="106" t="s">
        <v>116</v>
      </c>
      <c r="E123" s="8"/>
      <c r="F123" s="9">
        <v>1850</v>
      </c>
      <c r="G123" s="9">
        <v>1850</v>
      </c>
      <c r="H123" s="9"/>
      <c r="I123" s="10"/>
    </row>
    <row r="124" spans="1:9" x14ac:dyDescent="0.25">
      <c r="A124" s="76"/>
      <c r="B124" s="77">
        <v>3299</v>
      </c>
      <c r="C124" s="78"/>
      <c r="D124" s="100" t="s">
        <v>179</v>
      </c>
      <c r="E124" s="8"/>
      <c r="F124" s="8"/>
      <c r="G124" s="8">
        <v>1500</v>
      </c>
      <c r="H124" s="8"/>
      <c r="I124" s="102"/>
    </row>
    <row r="125" spans="1:9" ht="25.5" x14ac:dyDescent="0.25">
      <c r="A125" s="76"/>
      <c r="B125" s="98">
        <v>37</v>
      </c>
      <c r="C125" s="99"/>
      <c r="D125" s="101" t="s">
        <v>178</v>
      </c>
      <c r="E125" s="74">
        <f>E126</f>
        <v>0</v>
      </c>
      <c r="F125" s="74">
        <f t="shared" ref="F125:G125" si="45">F126</f>
        <v>0</v>
      </c>
      <c r="G125" s="74">
        <f t="shared" si="45"/>
        <v>700</v>
      </c>
      <c r="H125" s="74">
        <v>714</v>
      </c>
      <c r="I125" s="74">
        <v>714</v>
      </c>
    </row>
    <row r="126" spans="1:9" x14ac:dyDescent="0.25">
      <c r="A126" s="76"/>
      <c r="B126" s="77">
        <v>3722</v>
      </c>
      <c r="C126" s="78"/>
      <c r="D126" s="100" t="s">
        <v>178</v>
      </c>
      <c r="E126" s="8"/>
      <c r="F126" s="9"/>
      <c r="G126" s="9">
        <v>700</v>
      </c>
      <c r="H126" s="9"/>
      <c r="I126" s="10"/>
    </row>
    <row r="127" spans="1:9" ht="25.5" x14ac:dyDescent="0.25">
      <c r="A127" s="76"/>
      <c r="B127" s="98">
        <v>4</v>
      </c>
      <c r="C127" s="99"/>
      <c r="D127" s="101" t="s">
        <v>180</v>
      </c>
      <c r="E127" s="74">
        <f>E128</f>
        <v>0</v>
      </c>
      <c r="F127" s="74">
        <f t="shared" ref="F127:I127" si="46">F128</f>
        <v>0</v>
      </c>
      <c r="G127" s="74">
        <f t="shared" si="46"/>
        <v>1500</v>
      </c>
      <c r="H127" s="74">
        <f t="shared" si="46"/>
        <v>1530</v>
      </c>
      <c r="I127" s="74">
        <f t="shared" si="46"/>
        <v>1530</v>
      </c>
    </row>
    <row r="128" spans="1:9" x14ac:dyDescent="0.25">
      <c r="A128" s="76"/>
      <c r="B128" s="98">
        <v>424</v>
      </c>
      <c r="C128" s="99"/>
      <c r="D128" s="101" t="s">
        <v>163</v>
      </c>
      <c r="E128" s="74">
        <f>E129</f>
        <v>0</v>
      </c>
      <c r="F128" s="74">
        <f t="shared" ref="F128:G128" si="47">F129</f>
        <v>0</v>
      </c>
      <c r="G128" s="74">
        <f t="shared" si="47"/>
        <v>1500</v>
      </c>
      <c r="H128" s="74">
        <v>1530</v>
      </c>
      <c r="I128" s="74">
        <v>1530</v>
      </c>
    </row>
    <row r="129" spans="1:9" ht="16.5" customHeight="1" x14ac:dyDescent="0.25">
      <c r="A129" s="76"/>
      <c r="B129" s="77">
        <v>4241</v>
      </c>
      <c r="C129" s="78"/>
      <c r="D129" s="71" t="s">
        <v>181</v>
      </c>
      <c r="E129" s="8"/>
      <c r="F129" s="9"/>
      <c r="G129" s="9">
        <v>1500</v>
      </c>
      <c r="H129" s="9"/>
      <c r="I129" s="10"/>
    </row>
    <row r="130" spans="1:9" ht="14.25" customHeight="1" x14ac:dyDescent="0.25">
      <c r="A130" s="76"/>
      <c r="B130" s="77"/>
      <c r="C130" s="78"/>
      <c r="D130" s="100"/>
      <c r="E130" s="8"/>
      <c r="F130" s="9"/>
      <c r="G130" s="9"/>
      <c r="H130" s="9"/>
      <c r="I130" s="10"/>
    </row>
    <row r="131" spans="1:9" ht="15" customHeight="1" x14ac:dyDescent="0.25">
      <c r="A131" s="146" t="s">
        <v>161</v>
      </c>
      <c r="B131" s="147"/>
      <c r="C131" s="148"/>
      <c r="D131" s="83" t="s">
        <v>162</v>
      </c>
      <c r="E131" s="8"/>
      <c r="F131" s="9"/>
      <c r="G131" s="9"/>
      <c r="H131" s="9"/>
      <c r="I131" s="10"/>
    </row>
    <row r="132" spans="1:9" ht="25.5" x14ac:dyDescent="0.25">
      <c r="A132" s="76"/>
      <c r="B132" s="88">
        <v>4</v>
      </c>
      <c r="C132" s="89"/>
      <c r="D132" s="90" t="s">
        <v>11</v>
      </c>
      <c r="E132" s="84">
        <f>E133+E137</f>
        <v>0</v>
      </c>
      <c r="F132" s="84">
        <f t="shared" ref="F132:I132" si="48">F133+F137</f>
        <v>1593</v>
      </c>
      <c r="G132" s="84">
        <f t="shared" si="48"/>
        <v>1965</v>
      </c>
      <c r="H132" s="84">
        <f t="shared" si="48"/>
        <v>2004</v>
      </c>
      <c r="I132" s="84">
        <f t="shared" si="48"/>
        <v>2004</v>
      </c>
    </row>
    <row r="133" spans="1:9" x14ac:dyDescent="0.25">
      <c r="A133" s="103"/>
      <c r="B133" s="104">
        <v>422</v>
      </c>
      <c r="C133" s="105"/>
      <c r="D133" s="107" t="s">
        <v>164</v>
      </c>
      <c r="E133" s="74">
        <f>E134+E135+E136</f>
        <v>0</v>
      </c>
      <c r="F133" s="74">
        <f t="shared" ref="F133:G133" si="49">F134+F135+F136</f>
        <v>1328</v>
      </c>
      <c r="G133" s="74">
        <f t="shared" si="49"/>
        <v>1665</v>
      </c>
      <c r="H133" s="74">
        <v>1698</v>
      </c>
      <c r="I133" s="74">
        <v>1698</v>
      </c>
    </row>
    <row r="134" spans="1:9" x14ac:dyDescent="0.25">
      <c r="A134" s="76"/>
      <c r="B134" s="77">
        <v>4222</v>
      </c>
      <c r="C134" s="78"/>
      <c r="D134" s="71" t="s">
        <v>122</v>
      </c>
      <c r="E134" s="8"/>
      <c r="F134" s="9"/>
      <c r="G134" s="9">
        <v>200</v>
      </c>
      <c r="H134" s="9"/>
      <c r="I134" s="10"/>
    </row>
    <row r="135" spans="1:9" x14ac:dyDescent="0.25">
      <c r="A135" s="76"/>
      <c r="B135" s="77">
        <v>4226</v>
      </c>
      <c r="C135" s="78"/>
      <c r="D135" s="71" t="s">
        <v>165</v>
      </c>
      <c r="E135" s="8"/>
      <c r="F135" s="9"/>
      <c r="G135" s="9">
        <v>265</v>
      </c>
      <c r="H135" s="9"/>
      <c r="I135" s="10"/>
    </row>
    <row r="136" spans="1:9" x14ac:dyDescent="0.25">
      <c r="A136" s="76"/>
      <c r="B136" s="77">
        <v>4227</v>
      </c>
      <c r="C136" s="78"/>
      <c r="D136" s="71" t="s">
        <v>125</v>
      </c>
      <c r="E136" s="8"/>
      <c r="F136" s="9">
        <v>1328</v>
      </c>
      <c r="G136" s="9">
        <v>1200</v>
      </c>
      <c r="H136" s="9"/>
      <c r="I136" s="10"/>
    </row>
    <row r="137" spans="1:9" x14ac:dyDescent="0.25">
      <c r="A137" s="103"/>
      <c r="B137" s="104">
        <v>424</v>
      </c>
      <c r="C137" s="105"/>
      <c r="D137" s="107" t="s">
        <v>163</v>
      </c>
      <c r="E137" s="74">
        <f>E138</f>
        <v>0</v>
      </c>
      <c r="F137" s="74">
        <f t="shared" ref="F137:G137" si="50">F138</f>
        <v>265</v>
      </c>
      <c r="G137" s="74">
        <f t="shared" si="50"/>
        <v>300</v>
      </c>
      <c r="H137" s="74">
        <v>306</v>
      </c>
      <c r="I137" s="74">
        <v>306</v>
      </c>
    </row>
    <row r="138" spans="1:9" x14ac:dyDescent="0.25">
      <c r="A138" s="76"/>
      <c r="B138" s="77">
        <v>4241</v>
      </c>
      <c r="C138" s="78"/>
      <c r="D138" s="71" t="s">
        <v>124</v>
      </c>
      <c r="E138" s="8"/>
      <c r="F138" s="9">
        <v>265</v>
      </c>
      <c r="G138" s="9">
        <v>300</v>
      </c>
      <c r="H138" s="9"/>
      <c r="I138" s="10"/>
    </row>
    <row r="139" spans="1:9" x14ac:dyDescent="0.25">
      <c r="A139" s="76"/>
      <c r="B139" s="77"/>
      <c r="C139" s="78"/>
      <c r="D139" s="71"/>
      <c r="E139" s="8"/>
      <c r="F139" s="9"/>
      <c r="G139" s="9"/>
      <c r="H139" s="9"/>
      <c r="I139" s="10"/>
    </row>
    <row r="140" spans="1:9" ht="15" customHeight="1" x14ac:dyDescent="0.25">
      <c r="A140" s="146" t="s">
        <v>166</v>
      </c>
      <c r="B140" s="147"/>
      <c r="C140" s="148"/>
      <c r="D140" s="83" t="s">
        <v>167</v>
      </c>
      <c r="E140" s="8"/>
      <c r="F140" s="9"/>
      <c r="G140" s="9"/>
      <c r="H140" s="9"/>
      <c r="I140" s="10"/>
    </row>
    <row r="141" spans="1:9" x14ac:dyDescent="0.25">
      <c r="A141" s="76"/>
      <c r="B141" s="86">
        <v>3</v>
      </c>
      <c r="C141" s="87"/>
      <c r="D141" s="82" t="s">
        <v>9</v>
      </c>
      <c r="E141" s="84">
        <f>E142+E147</f>
        <v>0</v>
      </c>
      <c r="F141" s="84">
        <f t="shared" ref="F141:I141" si="51">F142+F147</f>
        <v>24787</v>
      </c>
      <c r="G141" s="84">
        <f t="shared" si="51"/>
        <v>11350</v>
      </c>
      <c r="H141" s="84">
        <f t="shared" si="51"/>
        <v>12485</v>
      </c>
      <c r="I141" s="84">
        <f t="shared" si="51"/>
        <v>12485</v>
      </c>
    </row>
    <row r="142" spans="1:9" x14ac:dyDescent="0.25">
      <c r="A142" s="103"/>
      <c r="B142" s="104">
        <v>31</v>
      </c>
      <c r="C142" s="105"/>
      <c r="D142" s="107" t="s">
        <v>10</v>
      </c>
      <c r="E142" s="74">
        <f>E143+E145</f>
        <v>0</v>
      </c>
      <c r="F142" s="74">
        <f t="shared" ref="F142:G142" si="52">F143+F145</f>
        <v>800</v>
      </c>
      <c r="G142" s="74">
        <f t="shared" si="52"/>
        <v>5396</v>
      </c>
      <c r="H142" s="74">
        <v>6412</v>
      </c>
      <c r="I142" s="74">
        <v>6412</v>
      </c>
    </row>
    <row r="143" spans="1:9" x14ac:dyDescent="0.25">
      <c r="A143" s="103"/>
      <c r="B143" s="104">
        <v>311</v>
      </c>
      <c r="C143" s="105"/>
      <c r="D143" s="107" t="s">
        <v>146</v>
      </c>
      <c r="E143" s="74">
        <f>E144+E146</f>
        <v>0</v>
      </c>
      <c r="F143" s="74">
        <f t="shared" ref="F143:I143" si="53">F144+F146</f>
        <v>800</v>
      </c>
      <c r="G143" s="74">
        <f>G144</f>
        <v>4506</v>
      </c>
      <c r="H143" s="74">
        <f t="shared" si="53"/>
        <v>0</v>
      </c>
      <c r="I143" s="74">
        <f t="shared" si="53"/>
        <v>0</v>
      </c>
    </row>
    <row r="144" spans="1:9" x14ac:dyDescent="0.25">
      <c r="A144" s="76"/>
      <c r="B144" s="77">
        <v>3111</v>
      </c>
      <c r="C144" s="78"/>
      <c r="D144" s="71" t="s">
        <v>92</v>
      </c>
      <c r="E144" s="8"/>
      <c r="F144" s="9">
        <v>800</v>
      </c>
      <c r="G144" s="9">
        <v>4506</v>
      </c>
      <c r="H144" s="9"/>
      <c r="I144" s="10"/>
    </row>
    <row r="145" spans="1:9" x14ac:dyDescent="0.25">
      <c r="A145" s="76"/>
      <c r="B145" s="104">
        <v>313</v>
      </c>
      <c r="C145" s="105"/>
      <c r="D145" s="107" t="s">
        <v>168</v>
      </c>
      <c r="E145" s="74">
        <f>E146</f>
        <v>0</v>
      </c>
      <c r="F145" s="74">
        <f t="shared" ref="F145:I145" si="54">F146</f>
        <v>0</v>
      </c>
      <c r="G145" s="74">
        <f t="shared" si="54"/>
        <v>890</v>
      </c>
      <c r="H145" s="74">
        <f t="shared" si="54"/>
        <v>0</v>
      </c>
      <c r="I145" s="74">
        <f t="shared" si="54"/>
        <v>0</v>
      </c>
    </row>
    <row r="146" spans="1:9" x14ac:dyDescent="0.25">
      <c r="A146" s="76"/>
      <c r="B146" s="77">
        <v>3132</v>
      </c>
      <c r="C146" s="78"/>
      <c r="D146" s="106" t="s">
        <v>168</v>
      </c>
      <c r="E146" s="8"/>
      <c r="F146" s="9"/>
      <c r="G146" s="9">
        <v>890</v>
      </c>
      <c r="H146" s="9"/>
      <c r="I146" s="10"/>
    </row>
    <row r="147" spans="1:9" x14ac:dyDescent="0.25">
      <c r="A147" s="103"/>
      <c r="B147" s="104">
        <v>32</v>
      </c>
      <c r="C147" s="105"/>
      <c r="D147" s="107" t="s">
        <v>23</v>
      </c>
      <c r="E147" s="74">
        <f>E148+E152</f>
        <v>0</v>
      </c>
      <c r="F147" s="74">
        <f t="shared" ref="F147:G147" si="55">F148+F152</f>
        <v>23987</v>
      </c>
      <c r="G147" s="74">
        <f t="shared" si="55"/>
        <v>5954</v>
      </c>
      <c r="H147" s="74">
        <v>6073</v>
      </c>
      <c r="I147" s="74">
        <v>6073</v>
      </c>
    </row>
    <row r="148" spans="1:9" x14ac:dyDescent="0.25">
      <c r="A148" s="103"/>
      <c r="B148" s="104">
        <v>322</v>
      </c>
      <c r="C148" s="105"/>
      <c r="D148" s="107" t="s">
        <v>133</v>
      </c>
      <c r="E148" s="74">
        <f>E149+E150+E151</f>
        <v>0</v>
      </c>
      <c r="F148" s="74">
        <f t="shared" ref="F148:I148" si="56">F149+F150+F151</f>
        <v>23589</v>
      </c>
      <c r="G148" s="74">
        <f t="shared" si="56"/>
        <v>5554</v>
      </c>
      <c r="H148" s="74">
        <f t="shared" si="56"/>
        <v>0</v>
      </c>
      <c r="I148" s="74">
        <f t="shared" si="56"/>
        <v>0</v>
      </c>
    </row>
    <row r="149" spans="1:9" x14ac:dyDescent="0.25">
      <c r="A149" s="76"/>
      <c r="B149" s="77">
        <v>3221</v>
      </c>
      <c r="C149" s="78"/>
      <c r="D149" s="71" t="s">
        <v>101</v>
      </c>
      <c r="E149" s="8"/>
      <c r="F149" s="9"/>
      <c r="G149" s="9">
        <v>500</v>
      </c>
      <c r="H149" s="9"/>
      <c r="I149" s="10"/>
    </row>
    <row r="150" spans="1:9" x14ac:dyDescent="0.25">
      <c r="A150" s="76"/>
      <c r="B150" s="77">
        <v>3222</v>
      </c>
      <c r="C150" s="78"/>
      <c r="D150" s="71" t="s">
        <v>102</v>
      </c>
      <c r="E150" s="8"/>
      <c r="F150" s="9">
        <v>21399</v>
      </c>
      <c r="G150" s="9">
        <v>5054</v>
      </c>
      <c r="H150" s="9">
        <v>0</v>
      </c>
      <c r="I150" s="10">
        <v>0</v>
      </c>
    </row>
    <row r="151" spans="1:9" x14ac:dyDescent="0.25">
      <c r="A151" s="76"/>
      <c r="B151" s="77">
        <v>3225</v>
      </c>
      <c r="C151" s="78"/>
      <c r="D151" s="71" t="s">
        <v>135</v>
      </c>
      <c r="E151" s="8"/>
      <c r="F151" s="9">
        <v>2190</v>
      </c>
      <c r="G151" s="9"/>
      <c r="H151" s="9"/>
      <c r="I151" s="10"/>
    </row>
    <row r="152" spans="1:9" ht="25.5" x14ac:dyDescent="0.25">
      <c r="A152" s="103"/>
      <c r="B152" s="104">
        <v>329</v>
      </c>
      <c r="C152" s="105"/>
      <c r="D152" s="107" t="s">
        <v>169</v>
      </c>
      <c r="E152" s="74">
        <f>E153+E154</f>
        <v>0</v>
      </c>
      <c r="F152" s="74">
        <f t="shared" ref="F152:I152" si="57">F153+F154</f>
        <v>398</v>
      </c>
      <c r="G152" s="74">
        <f t="shared" si="57"/>
        <v>400</v>
      </c>
      <c r="H152" s="74">
        <f t="shared" si="57"/>
        <v>0</v>
      </c>
      <c r="I152" s="74">
        <f t="shared" si="57"/>
        <v>0</v>
      </c>
    </row>
    <row r="153" spans="1:9" x14ac:dyDescent="0.25">
      <c r="A153" s="76"/>
      <c r="B153" s="77">
        <v>3292</v>
      </c>
      <c r="C153" s="78"/>
      <c r="D153" s="71" t="s">
        <v>114</v>
      </c>
      <c r="E153" s="8"/>
      <c r="F153" s="9">
        <v>398</v>
      </c>
      <c r="G153" s="9">
        <v>400</v>
      </c>
      <c r="H153" s="9"/>
      <c r="I153" s="10"/>
    </row>
    <row r="154" spans="1:9" x14ac:dyDescent="0.25">
      <c r="A154" s="76"/>
      <c r="B154" s="77">
        <v>3299</v>
      </c>
      <c r="C154" s="78"/>
      <c r="D154" s="71" t="s">
        <v>141</v>
      </c>
      <c r="E154" s="8"/>
      <c r="F154" s="9"/>
      <c r="G154" s="9"/>
      <c r="H154" s="9"/>
      <c r="I154" s="10"/>
    </row>
    <row r="155" spans="1:9" x14ac:dyDescent="0.25">
      <c r="A155" s="76"/>
      <c r="B155" s="77"/>
      <c r="C155" s="78"/>
      <c r="D155" s="71"/>
      <c r="E155" s="8"/>
      <c r="F155" s="9"/>
      <c r="G155" s="9"/>
      <c r="H155" s="9"/>
      <c r="I155" s="10"/>
    </row>
    <row r="156" spans="1:9" ht="25.5" customHeight="1" x14ac:dyDescent="0.25">
      <c r="A156" s="146" t="s">
        <v>170</v>
      </c>
      <c r="B156" s="147"/>
      <c r="C156" s="148"/>
      <c r="D156" s="83" t="s">
        <v>171</v>
      </c>
      <c r="E156" s="8"/>
      <c r="F156" s="9"/>
      <c r="G156" s="9"/>
      <c r="H156" s="9"/>
      <c r="I156" s="10"/>
    </row>
    <row r="157" spans="1:9" x14ac:dyDescent="0.25">
      <c r="A157" s="76"/>
      <c r="B157" s="86">
        <v>3</v>
      </c>
      <c r="C157" s="87"/>
      <c r="D157" s="82" t="s">
        <v>9</v>
      </c>
      <c r="E157" s="84">
        <f>E158</f>
        <v>0</v>
      </c>
      <c r="F157" s="84">
        <f t="shared" ref="F157:I157" si="58">F158</f>
        <v>2389</v>
      </c>
      <c r="G157" s="84">
        <f t="shared" si="58"/>
        <v>3640</v>
      </c>
      <c r="H157" s="84">
        <f t="shared" si="58"/>
        <v>3713</v>
      </c>
      <c r="I157" s="84">
        <f t="shared" si="58"/>
        <v>3713</v>
      </c>
    </row>
    <row r="158" spans="1:9" x14ac:dyDescent="0.25">
      <c r="A158" s="103"/>
      <c r="B158" s="104">
        <v>32</v>
      </c>
      <c r="C158" s="105"/>
      <c r="D158" s="107" t="s">
        <v>9</v>
      </c>
      <c r="E158" s="74">
        <f>E159+E161+E164+E166</f>
        <v>0</v>
      </c>
      <c r="F158" s="74">
        <f t="shared" ref="F158:G158" si="59">F161+F164+F166</f>
        <v>2389</v>
      </c>
      <c r="G158" s="74">
        <f t="shared" si="59"/>
        <v>3640</v>
      </c>
      <c r="H158" s="74">
        <v>3713</v>
      </c>
      <c r="I158" s="74">
        <v>3713</v>
      </c>
    </row>
    <row r="159" spans="1:9" x14ac:dyDescent="0.25">
      <c r="A159" s="103"/>
      <c r="B159" s="104">
        <v>321</v>
      </c>
      <c r="C159" s="105"/>
      <c r="D159" s="107" t="s">
        <v>149</v>
      </c>
      <c r="E159" s="74">
        <f>E160</f>
        <v>0</v>
      </c>
      <c r="F159" s="74">
        <f t="shared" ref="F159:I159" si="60">F160</f>
        <v>0</v>
      </c>
      <c r="G159" s="74">
        <f t="shared" si="60"/>
        <v>20</v>
      </c>
      <c r="H159" s="74">
        <f t="shared" si="60"/>
        <v>0</v>
      </c>
      <c r="I159" s="74">
        <f t="shared" si="60"/>
        <v>0</v>
      </c>
    </row>
    <row r="160" spans="1:9" x14ac:dyDescent="0.25">
      <c r="A160" s="76"/>
      <c r="B160" s="77">
        <v>3214</v>
      </c>
      <c r="C160" s="78"/>
      <c r="D160" s="71" t="s">
        <v>132</v>
      </c>
      <c r="E160" s="74"/>
      <c r="F160" s="74"/>
      <c r="G160" s="74">
        <v>20</v>
      </c>
      <c r="H160" s="74"/>
      <c r="I160" s="74"/>
    </row>
    <row r="161" spans="1:9" x14ac:dyDescent="0.25">
      <c r="A161" s="103"/>
      <c r="B161" s="104">
        <v>322</v>
      </c>
      <c r="C161" s="105"/>
      <c r="D161" s="107" t="s">
        <v>133</v>
      </c>
      <c r="E161" s="74">
        <f>E162+E163</f>
        <v>0</v>
      </c>
      <c r="F161" s="74">
        <f t="shared" ref="F161:I161" si="61">F162+F163</f>
        <v>2049</v>
      </c>
      <c r="G161" s="74">
        <f t="shared" si="61"/>
        <v>2800</v>
      </c>
      <c r="H161" s="74">
        <f t="shared" si="61"/>
        <v>0</v>
      </c>
      <c r="I161" s="74">
        <f t="shared" si="61"/>
        <v>0</v>
      </c>
    </row>
    <row r="162" spans="1:9" x14ac:dyDescent="0.25">
      <c r="A162" s="76"/>
      <c r="B162" s="77">
        <v>3221</v>
      </c>
      <c r="C162" s="78"/>
      <c r="D162" s="71" t="s">
        <v>172</v>
      </c>
      <c r="E162" s="8"/>
      <c r="F162" s="9">
        <v>520</v>
      </c>
      <c r="G162" s="9">
        <v>1200</v>
      </c>
      <c r="H162" s="9"/>
      <c r="I162" s="10"/>
    </row>
    <row r="163" spans="1:9" x14ac:dyDescent="0.25">
      <c r="A163" s="76"/>
      <c r="B163" s="77">
        <v>3224</v>
      </c>
      <c r="C163" s="78"/>
      <c r="D163" s="71" t="s">
        <v>173</v>
      </c>
      <c r="E163" s="8"/>
      <c r="F163" s="9">
        <v>1529</v>
      </c>
      <c r="G163" s="9">
        <v>1600</v>
      </c>
      <c r="H163" s="9"/>
      <c r="I163" s="10"/>
    </row>
    <row r="164" spans="1:9" x14ac:dyDescent="0.25">
      <c r="A164" s="103"/>
      <c r="B164" s="104">
        <v>323</v>
      </c>
      <c r="C164" s="105"/>
      <c r="D164" s="107" t="s">
        <v>174</v>
      </c>
      <c r="E164" s="74">
        <f>E165</f>
        <v>0</v>
      </c>
      <c r="F164" s="74">
        <f t="shared" ref="F164:I164" si="62">F165</f>
        <v>300</v>
      </c>
      <c r="G164" s="74">
        <f t="shared" si="62"/>
        <v>800</v>
      </c>
      <c r="H164" s="74">
        <f t="shared" si="62"/>
        <v>0</v>
      </c>
      <c r="I164" s="74">
        <f t="shared" si="62"/>
        <v>0</v>
      </c>
    </row>
    <row r="165" spans="1:9" x14ac:dyDescent="0.25">
      <c r="A165" s="76"/>
      <c r="B165" s="77">
        <v>3237</v>
      </c>
      <c r="C165" s="78"/>
      <c r="D165" s="71" t="s">
        <v>175</v>
      </c>
      <c r="E165" s="8"/>
      <c r="F165" s="9">
        <v>300</v>
      </c>
      <c r="G165" s="9">
        <v>800</v>
      </c>
      <c r="H165" s="9"/>
      <c r="I165" s="10"/>
    </row>
    <row r="166" spans="1:9" x14ac:dyDescent="0.25">
      <c r="A166" s="103"/>
      <c r="B166" s="104">
        <v>329</v>
      </c>
      <c r="C166" s="105"/>
      <c r="D166" s="107" t="s">
        <v>117</v>
      </c>
      <c r="E166" s="74">
        <f>E167</f>
        <v>0</v>
      </c>
      <c r="F166" s="74">
        <f t="shared" ref="F166:I166" si="63">F167</f>
        <v>40</v>
      </c>
      <c r="G166" s="74">
        <f t="shared" si="63"/>
        <v>40</v>
      </c>
      <c r="H166" s="74">
        <f t="shared" si="63"/>
        <v>0</v>
      </c>
      <c r="I166" s="74">
        <f t="shared" si="63"/>
        <v>0</v>
      </c>
    </row>
    <row r="167" spans="1:9" x14ac:dyDescent="0.25">
      <c r="A167" s="76"/>
      <c r="B167" s="77">
        <v>3294</v>
      </c>
      <c r="C167" s="78"/>
      <c r="D167" s="71" t="s">
        <v>115</v>
      </c>
      <c r="E167" s="8"/>
      <c r="F167" s="9">
        <v>40</v>
      </c>
      <c r="G167" s="9">
        <v>40</v>
      </c>
      <c r="H167" s="9"/>
      <c r="I167" s="10"/>
    </row>
    <row r="168" spans="1:9" ht="31.5" customHeight="1" x14ac:dyDescent="0.25">
      <c r="A168" s="76"/>
      <c r="B168" s="77"/>
      <c r="C168" s="78"/>
      <c r="D168" s="92" t="s">
        <v>176</v>
      </c>
      <c r="E168" s="91">
        <f>E157+E141+E132+E101+E96+E82+E74+E57+E40+E9</f>
        <v>0</v>
      </c>
      <c r="F168" s="91">
        <f>F157+F141+F132+F101+F96+F82+F74+F57+F40+F9</f>
        <v>503782.75</v>
      </c>
      <c r="G168" s="91">
        <f t="shared" ref="G168:I168" si="64">G157+G141+G132+G101+G96+G82+G74+G57+G40+G9</f>
        <v>584084</v>
      </c>
      <c r="H168" s="91">
        <f t="shared" si="64"/>
        <v>596674</v>
      </c>
      <c r="I168" s="91">
        <f t="shared" si="64"/>
        <v>596674</v>
      </c>
    </row>
    <row r="169" spans="1:9" x14ac:dyDescent="0.25">
      <c r="A169" s="76"/>
      <c r="B169" s="77"/>
      <c r="C169" s="78"/>
      <c r="D169" s="71"/>
      <c r="E169" s="8"/>
      <c r="F169" s="9"/>
      <c r="G169" s="9"/>
      <c r="H169" s="9"/>
      <c r="I169" s="10"/>
    </row>
    <row r="170" spans="1:9" x14ac:dyDescent="0.25">
      <c r="A170" s="76"/>
      <c r="B170" s="77"/>
      <c r="C170" s="78"/>
      <c r="D170" s="71"/>
      <c r="E170" s="8"/>
      <c r="F170" s="9"/>
      <c r="G170" s="9"/>
      <c r="H170" s="9"/>
      <c r="I170" s="10"/>
    </row>
    <row r="171" spans="1:9" x14ac:dyDescent="0.25">
      <c r="A171" s="76"/>
      <c r="B171" s="77"/>
      <c r="C171" s="78"/>
      <c r="D171" s="71"/>
      <c r="E171" s="8"/>
      <c r="F171" s="9"/>
      <c r="G171" s="9"/>
      <c r="H171" s="9"/>
      <c r="I171" s="10"/>
    </row>
    <row r="172" spans="1:9" x14ac:dyDescent="0.25">
      <c r="A172" s="76"/>
      <c r="B172" s="77"/>
      <c r="C172" s="78"/>
      <c r="D172" s="71"/>
      <c r="E172" s="8"/>
      <c r="F172" s="9"/>
      <c r="G172" s="9"/>
      <c r="H172" s="9"/>
      <c r="I172" s="10"/>
    </row>
    <row r="173" spans="1:9" x14ac:dyDescent="0.25">
      <c r="A173" s="76"/>
      <c r="B173" s="77"/>
      <c r="C173" s="78"/>
      <c r="D173" s="71"/>
      <c r="E173" s="8"/>
      <c r="F173" s="9"/>
      <c r="G173" s="9"/>
      <c r="H173" s="9"/>
      <c r="I173" s="10"/>
    </row>
    <row r="174" spans="1:9" x14ac:dyDescent="0.25">
      <c r="A174" s="76"/>
      <c r="B174" s="77"/>
      <c r="C174" s="78"/>
      <c r="D174" s="71"/>
      <c r="E174" s="8"/>
      <c r="F174" s="9"/>
      <c r="G174" s="9"/>
      <c r="H174" s="9"/>
      <c r="I174" s="10"/>
    </row>
    <row r="175" spans="1:9" x14ac:dyDescent="0.25">
      <c r="A175" s="76"/>
      <c r="B175" s="77"/>
      <c r="C175" s="78"/>
      <c r="D175" s="71"/>
      <c r="E175" s="8"/>
      <c r="F175" s="9"/>
      <c r="G175" s="9"/>
      <c r="H175" s="9"/>
      <c r="I175" s="10"/>
    </row>
    <row r="176" spans="1:9" x14ac:dyDescent="0.25">
      <c r="A176" s="76"/>
      <c r="B176" s="77"/>
      <c r="C176" s="78"/>
      <c r="D176" s="71"/>
      <c r="E176" s="8"/>
      <c r="F176" s="9"/>
      <c r="G176" s="9"/>
      <c r="H176" s="9"/>
      <c r="I176" s="10"/>
    </row>
    <row r="177" spans="1:9" x14ac:dyDescent="0.25">
      <c r="A177" s="76"/>
      <c r="B177" s="77"/>
      <c r="C177" s="78"/>
      <c r="D177" s="71"/>
      <c r="E177" s="8"/>
      <c r="F177" s="9"/>
      <c r="G177" s="9"/>
      <c r="H177" s="9"/>
      <c r="I177" s="10"/>
    </row>
    <row r="178" spans="1:9" x14ac:dyDescent="0.25">
      <c r="A178" s="76"/>
      <c r="B178" s="77"/>
      <c r="C178" s="78"/>
      <c r="D178" s="71"/>
      <c r="E178" s="8"/>
      <c r="F178" s="9"/>
      <c r="G178" s="9"/>
      <c r="H178" s="9"/>
      <c r="I178" s="10"/>
    </row>
    <row r="179" spans="1:9" x14ac:dyDescent="0.25">
      <c r="A179" s="76"/>
      <c r="B179" s="77"/>
      <c r="C179" s="78"/>
      <c r="D179" s="71"/>
      <c r="E179" s="8"/>
      <c r="F179" s="9"/>
      <c r="G179" s="9"/>
      <c r="H179" s="9"/>
      <c r="I179" s="10"/>
    </row>
    <row r="180" spans="1:9" x14ac:dyDescent="0.25">
      <c r="A180" s="76"/>
      <c r="B180" s="77"/>
      <c r="C180" s="78"/>
      <c r="D180" s="71"/>
      <c r="E180" s="8"/>
      <c r="F180" s="9"/>
      <c r="G180" s="9"/>
      <c r="H180" s="9"/>
      <c r="I180" s="10"/>
    </row>
    <row r="181" spans="1:9" x14ac:dyDescent="0.25">
      <c r="A181" s="76"/>
      <c r="B181" s="77"/>
      <c r="C181" s="78"/>
      <c r="D181" s="71"/>
      <c r="E181" s="8"/>
      <c r="F181" s="9"/>
      <c r="G181" s="9"/>
      <c r="H181" s="9"/>
      <c r="I181" s="10"/>
    </row>
    <row r="182" spans="1:9" x14ac:dyDescent="0.25">
      <c r="A182" s="76"/>
      <c r="B182" s="77"/>
      <c r="C182" s="78"/>
      <c r="D182" s="71"/>
      <c r="E182" s="8"/>
      <c r="F182" s="9"/>
      <c r="G182" s="9"/>
      <c r="H182" s="9"/>
      <c r="I182" s="10"/>
    </row>
    <row r="183" spans="1:9" x14ac:dyDescent="0.25">
      <c r="A183" s="76"/>
      <c r="B183" s="77"/>
      <c r="C183" s="78"/>
      <c r="D183" s="71"/>
      <c r="E183" s="8"/>
      <c r="F183" s="9"/>
      <c r="G183" s="9"/>
      <c r="H183" s="9"/>
      <c r="I183" s="10"/>
    </row>
    <row r="184" spans="1:9" x14ac:dyDescent="0.25">
      <c r="A184" s="76"/>
      <c r="B184" s="77"/>
      <c r="C184" s="78"/>
      <c r="D184" s="71"/>
      <c r="E184" s="8"/>
      <c r="F184" s="9"/>
      <c r="G184" s="9"/>
      <c r="H184" s="9"/>
      <c r="I184" s="10"/>
    </row>
    <row r="185" spans="1:9" x14ac:dyDescent="0.25">
      <c r="A185" s="76"/>
      <c r="B185" s="77"/>
      <c r="C185" s="78"/>
      <c r="D185" s="71"/>
      <c r="E185" s="8"/>
      <c r="F185" s="9"/>
      <c r="G185" s="9"/>
      <c r="H185" s="9"/>
      <c r="I185" s="10"/>
    </row>
    <row r="186" spans="1:9" x14ac:dyDescent="0.25">
      <c r="A186" s="76"/>
      <c r="B186" s="77"/>
      <c r="C186" s="78"/>
      <c r="D186" s="71"/>
      <c r="E186" s="8"/>
      <c r="F186" s="9"/>
      <c r="G186" s="9"/>
      <c r="H186" s="9"/>
      <c r="I186" s="10"/>
    </row>
    <row r="187" spans="1:9" x14ac:dyDescent="0.25">
      <c r="A187" s="76"/>
      <c r="B187" s="77"/>
      <c r="C187" s="78"/>
      <c r="D187" s="71"/>
      <c r="E187" s="8"/>
      <c r="F187" s="9"/>
      <c r="G187" s="9"/>
      <c r="H187" s="9"/>
      <c r="I187" s="10"/>
    </row>
    <row r="188" spans="1:9" x14ac:dyDescent="0.25">
      <c r="A188" s="76"/>
      <c r="B188" s="77"/>
      <c r="C188" s="78"/>
      <c r="D188" s="71"/>
      <c r="E188" s="8"/>
      <c r="F188" s="9"/>
      <c r="G188" s="9"/>
      <c r="H188" s="9"/>
      <c r="I188" s="10"/>
    </row>
    <row r="189" spans="1:9" x14ac:dyDescent="0.25">
      <c r="A189" s="158"/>
      <c r="B189" s="159"/>
      <c r="C189" s="160"/>
      <c r="D189" s="65"/>
      <c r="E189" s="8"/>
      <c r="F189" s="9"/>
      <c r="G189" s="9"/>
      <c r="H189" s="9"/>
      <c r="I189" s="10"/>
    </row>
    <row r="190" spans="1:9" ht="15" customHeight="1" x14ac:dyDescent="0.25">
      <c r="A190" s="167" t="s">
        <v>26</v>
      </c>
      <c r="B190" s="168"/>
      <c r="C190" s="169"/>
      <c r="D190" s="63" t="s">
        <v>27</v>
      </c>
      <c r="E190" s="8"/>
      <c r="F190" s="9"/>
      <c r="G190" s="9"/>
      <c r="H190" s="9"/>
      <c r="I190" s="9"/>
    </row>
    <row r="191" spans="1:9" ht="25.5" customHeight="1" x14ac:dyDescent="0.25">
      <c r="A191" s="167" t="s">
        <v>31</v>
      </c>
      <c r="B191" s="168"/>
      <c r="C191" s="169"/>
      <c r="D191" s="63" t="s">
        <v>32</v>
      </c>
      <c r="E191" s="8"/>
      <c r="F191" s="9"/>
      <c r="G191" s="9"/>
      <c r="H191" s="9"/>
      <c r="I191" s="9"/>
    </row>
    <row r="192" spans="1:9" ht="15" customHeight="1" x14ac:dyDescent="0.25">
      <c r="A192" s="170" t="s">
        <v>29</v>
      </c>
      <c r="B192" s="171"/>
      <c r="C192" s="172"/>
      <c r="D192" s="64" t="s">
        <v>30</v>
      </c>
      <c r="E192" s="8"/>
      <c r="F192" s="9"/>
      <c r="G192" s="9"/>
      <c r="H192" s="9"/>
      <c r="I192" s="10"/>
    </row>
    <row r="193" spans="1:9" x14ac:dyDescent="0.25">
      <c r="A193" s="164">
        <v>3</v>
      </c>
      <c r="B193" s="165"/>
      <c r="C193" s="166"/>
      <c r="D193" s="65" t="s">
        <v>9</v>
      </c>
      <c r="E193" s="8"/>
      <c r="F193" s="9"/>
      <c r="G193" s="9"/>
      <c r="H193" s="9"/>
      <c r="I193" s="10"/>
    </row>
    <row r="194" spans="1:9" x14ac:dyDescent="0.25">
      <c r="A194" s="158">
        <v>32</v>
      </c>
      <c r="B194" s="159"/>
      <c r="C194" s="160"/>
      <c r="D194" s="65" t="s">
        <v>23</v>
      </c>
      <c r="E194" s="8"/>
      <c r="F194" s="9"/>
      <c r="G194" s="9"/>
      <c r="H194" s="9"/>
      <c r="I194" s="10"/>
    </row>
    <row r="195" spans="1:9" ht="15" customHeight="1" x14ac:dyDescent="0.25">
      <c r="A195" s="170" t="s">
        <v>29</v>
      </c>
      <c r="B195" s="171"/>
      <c r="C195" s="172"/>
      <c r="D195" s="64" t="s">
        <v>30</v>
      </c>
      <c r="E195" s="8"/>
      <c r="F195" s="9"/>
      <c r="G195" s="9"/>
      <c r="H195" s="9"/>
      <c r="I195" s="10"/>
    </row>
    <row r="196" spans="1:9" ht="25.5" x14ac:dyDescent="0.25">
      <c r="A196" s="164">
        <v>4</v>
      </c>
      <c r="B196" s="165"/>
      <c r="C196" s="166"/>
      <c r="D196" s="65" t="s">
        <v>11</v>
      </c>
      <c r="E196" s="8"/>
      <c r="F196" s="9"/>
      <c r="G196" s="9"/>
      <c r="H196" s="9"/>
      <c r="I196" s="10"/>
    </row>
    <row r="197" spans="1:9" ht="25.5" x14ac:dyDescent="0.25">
      <c r="A197" s="158">
        <v>42</v>
      </c>
      <c r="B197" s="159"/>
      <c r="C197" s="160"/>
      <c r="D197" s="65" t="s">
        <v>38</v>
      </c>
      <c r="E197" s="8"/>
      <c r="F197" s="9"/>
      <c r="G197" s="9"/>
      <c r="H197" s="9"/>
      <c r="I197" s="10"/>
    </row>
  </sheetData>
  <mergeCells count="32">
    <mergeCell ref="A196:C196"/>
    <mergeCell ref="A197:C197"/>
    <mergeCell ref="A190:C190"/>
    <mergeCell ref="A191:C191"/>
    <mergeCell ref="A192:C192"/>
    <mergeCell ref="A193:C193"/>
    <mergeCell ref="A195:C195"/>
    <mergeCell ref="A189:C189"/>
    <mergeCell ref="A10:C10"/>
    <mergeCell ref="A194:C194"/>
    <mergeCell ref="A37:C37"/>
    <mergeCell ref="A38:C38"/>
    <mergeCell ref="A39:C39"/>
    <mergeCell ref="A54:C54"/>
    <mergeCell ref="A55:C55"/>
    <mergeCell ref="A56:C56"/>
    <mergeCell ref="A71:C71"/>
    <mergeCell ref="A72:C72"/>
    <mergeCell ref="A73:C73"/>
    <mergeCell ref="A131:C131"/>
    <mergeCell ref="A140:C140"/>
    <mergeCell ref="A156:C156"/>
    <mergeCell ref="A81:C81"/>
    <mergeCell ref="A100:C100"/>
    <mergeCell ref="A95:C95"/>
    <mergeCell ref="A6:C6"/>
    <mergeCell ref="A7:C7"/>
    <mergeCell ref="A1:I1"/>
    <mergeCell ref="A3:I3"/>
    <mergeCell ref="A5:C5"/>
    <mergeCell ref="A8:C8"/>
    <mergeCell ref="A9:C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OŠ Goričan-knjižnica</cp:lastModifiedBy>
  <cp:lastPrinted>2023-10-26T06:10:05Z</cp:lastPrinted>
  <dcterms:created xsi:type="dcterms:W3CDTF">2022-08-12T12:51:27Z</dcterms:created>
  <dcterms:modified xsi:type="dcterms:W3CDTF">2024-01-10T07:57:57Z</dcterms:modified>
</cp:coreProperties>
</file>